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Rekonstrukce 301 a 331\PD\DPS B R1 - výkaz výměr\VV + TECH. PODM\"/>
    </mc:Choice>
  </mc:AlternateContent>
  <xr:revisionPtr revIDLastSave="0" documentId="13_ncr:1_{60E727F4-7E49-4448-A679-7A284B246CF9}" xr6:coauthVersionLast="36" xr6:coauthVersionMax="36" xr10:uidLastSave="{00000000-0000-0000-0000-000000000000}"/>
  <bookViews>
    <workbookView xWindow="0" yWindow="0" windowWidth="28800" windowHeight="1222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Pol'!$A$1:$H$168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64" i="12" l="1"/>
  <c r="G165" i="12"/>
  <c r="G166" i="12"/>
  <c r="G163" i="12"/>
  <c r="G158" i="12"/>
  <c r="G159" i="12"/>
  <c r="G160" i="12"/>
  <c r="G161" i="12"/>
  <c r="G157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23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77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39" i="12"/>
  <c r="G36" i="12"/>
  <c r="G29" i="12"/>
  <c r="G30" i="12"/>
  <c r="G31" i="12"/>
  <c r="G32" i="12"/>
  <c r="G33" i="12"/>
  <c r="G34" i="12"/>
  <c r="G28" i="12"/>
  <c r="G26" i="12"/>
  <c r="G25" i="12"/>
  <c r="G23" i="12"/>
  <c r="G12" i="12"/>
  <c r="G14" i="12"/>
  <c r="G16" i="12"/>
  <c r="G18" i="12"/>
  <c r="G20" i="12"/>
  <c r="G9" i="12"/>
  <c r="G8" i="12" l="1"/>
  <c r="I47" i="1" s="1"/>
  <c r="G22" i="12"/>
  <c r="I48" i="1" s="1"/>
  <c r="G24" i="12"/>
  <c r="I49" i="1" s="1"/>
  <c r="G27" i="12"/>
  <c r="I50" i="1" s="1"/>
  <c r="G35" i="12"/>
  <c r="I51" i="1" s="1"/>
  <c r="G38" i="12"/>
  <c r="I52" i="1" s="1"/>
  <c r="G76" i="12"/>
  <c r="I53" i="1" s="1"/>
  <c r="G122" i="12"/>
  <c r="I54" i="1" s="1"/>
  <c r="G156" i="12"/>
  <c r="I55" i="1" s="1"/>
  <c r="G162" i="12"/>
  <c r="I56" i="1" s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57" i="1" l="1"/>
  <c r="I17" i="1"/>
  <c r="I16" i="1"/>
  <c r="I21" i="1" l="1"/>
  <c r="G25" i="1" s="1"/>
  <c r="G26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<sst xmlns="http://schemas.openxmlformats.org/spreadsheetml/2006/main" count="889" uniqueCount="384">
  <si>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</si>
  <si>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</si>
  <si>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</si>
  <si>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</si>
  <si>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</si>
  <si>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</si>
  <si>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</si>
  <si>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</si>
  <si>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</si>
  <si>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</si>
  <si>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</si>
  <si>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</si>
  <si>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</si>
  <si>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</si>
  <si>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</si>
  <si>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</si>
  <si>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</si>
  <si>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</si>
  <si>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</si>
  <si>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</si>
  <si>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</si>
  <si>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</si>
  <si>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</si>
  <si>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</si>
  <si>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</si>
  <si>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</si>
  <si>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</si>
  <si>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</si>
  <si>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</si>
  <si>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</si>
  <si>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</si>
  <si>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</si>
  <si>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</si>
  <si>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</si>
  <si>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</si>
  <si>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</si>
  <si>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</si>
  <si>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</si>
  <si>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</si>
  <si>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</si>
  <si>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</si>
  <si>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</si>
  <si>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</si>
  <si>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Univerzita Hradec Králové Budova B - zdravotně technické instalace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</si>
  <si>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</si>
  <si>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</si>
  <si>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</si>
  <si>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</si>
  <si>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</si>
  <si>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</si>
  <si>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</si>
  <si>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61</t>
  </si>
  <si>
    <t>Upravy povrchů vnitřní</t>
  </si>
  <si>
    <t>8</t>
  </si>
  <si>
    <t>Trubní vedení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</si>
  <si>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</si>
  <si>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</si>
  <si>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</si>
  <si>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</si>
  <si>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</si>
  <si>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</si>
  <si>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</si>
  <si>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</si>
  <si>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</si>
  <si>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</si>
  <si>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</si>
  <si>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</si>
  <si>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732</t>
  </si>
  <si>
    <t>Strojovny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</si>
  <si>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</si>
  <si>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</si>
  <si>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</si>
  <si>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</si>
  <si>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</si>
  <si>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</si>
  <si>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</si>
  <si>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</si>
  <si>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</si>
  <si>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</si>
  <si>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</si>
  <si>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</si>
  <si>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</si>
  <si>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</si>
  <si>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</si>
  <si>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</si>
  <si>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</si>
  <si>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175100020RAC</t>
  </si>
  <si>
    <t>Obsyp potrubí štěrkopískem, dovoz štěrkopísku ze vzdálenosti 10 km</t>
  </si>
  <si>
    <t>m3</t>
  </si>
  <si>
    <t>POL2_0</t>
  </si>
  <si>
    <t>125*0,8*0,5</t>
  </si>
  <si>
    <t>VV</t>
  </si>
  <si>
    <t>407*0,6*0,5</t>
  </si>
  <si>
    <t>131100110RAC</t>
  </si>
  <si>
    <t>Hloubení zapažených jam v hornině1-4, pažení, odvoz do 10 km, uložení na skládku</t>
  </si>
  <si>
    <t>2,8*2,8*6</t>
  </si>
  <si>
    <t>175200022RAC</t>
  </si>
  <si>
    <t>Obsyp objektu štěrkopískem, dovoz štěrkopísku ze vzdálenosti 10 km</t>
  </si>
  <si>
    <t>47,04-11,05</t>
  </si>
  <si>
    <t>132200010RAC</t>
  </si>
  <si>
    <t>Hloubení nezapaž. rýh šířky do 60 cm v hornině 1-4, odvoz do 10 km, uložení na skládku</t>
  </si>
  <si>
    <t>407*0,6*1,2</t>
  </si>
  <si>
    <t>132200112RAC</t>
  </si>
  <si>
    <t>Hloubení zapaž.rýh šířky.do 200 cm v hornině.1-4, pažení, odvoz 10 km, uložení na skládku</t>
  </si>
  <si>
    <t>125*0,8*2,7</t>
  </si>
  <si>
    <t>174100050RAC</t>
  </si>
  <si>
    <t>Zásyp jam,rýh a šachet štěrkopískem, dovoz štěrkopísku ze vzdálenosti 10 km</t>
  </si>
  <si>
    <t>293,04+270-172,1</t>
  </si>
  <si>
    <t>612100010RA0</t>
  </si>
  <si>
    <t>Hrubá výplň rýh ve stěnách</t>
  </si>
  <si>
    <t>m2</t>
  </si>
  <si>
    <t>894431333RCB</t>
  </si>
  <si>
    <t>Šachta, D 425 mm, dl.šach.roury 3,0 m, sběrná, dno KG D 200 mm, poklop šedá litina 40 t</t>
  </si>
  <si>
    <t>kus</t>
  </si>
  <si>
    <t>POL1_0</t>
  </si>
  <si>
    <t>831230110RAB</t>
  </si>
  <si>
    <t>Vodovodní přípojka z trub polyetylénových D 40-63, hloubka 1,2 m</t>
  </si>
  <si>
    <t>m</t>
  </si>
  <si>
    <t>970041250R00</t>
  </si>
  <si>
    <t>Vrtání jádrové do prostého betonu do D 250 mm</t>
  </si>
  <si>
    <t>979081111R00</t>
  </si>
  <si>
    <t>Odvoz suti a vybour. hmot na skládku do 1 km</t>
  </si>
  <si>
    <t>t</t>
  </si>
  <si>
    <t>979081121R00</t>
  </si>
  <si>
    <t>Příplatek k odvozu za každý další 1 km</t>
  </si>
  <si>
    <t>979093111R00</t>
  </si>
  <si>
    <t>Uložení suti na skládku bez zhutnění</t>
  </si>
  <si>
    <t>974031153R00</t>
  </si>
  <si>
    <t>Vysekání rýh ve zdi cihelné 10 x 10 cm</t>
  </si>
  <si>
    <t>974031164R00</t>
  </si>
  <si>
    <t>Vysekání rýh ve zdi cihelné 15 x 15 cm</t>
  </si>
  <si>
    <t>974031165R00</t>
  </si>
  <si>
    <t>Vysekání rýh ve zdi cihelné 15 x 20 cm</t>
  </si>
  <si>
    <t>998276101R00</t>
  </si>
  <si>
    <t>Přesun hmot, trubní vedení plastová, otevř. výkop</t>
  </si>
  <si>
    <t>1001,04424+19,68498+0,23128+6,94834</t>
  </si>
  <si>
    <t>721176222R00</t>
  </si>
  <si>
    <t>Potrubí KG svodné (ležaté) v zemi D 110 x 3,2 mm</t>
  </si>
  <si>
    <t>721176224R00</t>
  </si>
  <si>
    <t>Potrubí KG svodné (ležaté) v zemi D 160 x 4,0 mm</t>
  </si>
  <si>
    <t>721176225R00</t>
  </si>
  <si>
    <t>Potrubí KG svodné (ležaté) v zemi D 200 x 4,9 mm</t>
  </si>
  <si>
    <t>721176114R00</t>
  </si>
  <si>
    <t>Potrubí HT odpadní svislé D 75 x 1,9 mm</t>
  </si>
  <si>
    <t>721176115R00</t>
  </si>
  <si>
    <t>Potrubí HT odpadní svislé D 110 x 2,7 mm</t>
  </si>
  <si>
    <t>721176116R00</t>
  </si>
  <si>
    <t>Potrubí HT odpadní svislé D 125 x 3,1 mm</t>
  </si>
  <si>
    <t>721176144R00</t>
  </si>
  <si>
    <t>Potrubí HT dešťové (svislé) D 75 x 1,9 mm</t>
  </si>
  <si>
    <t>28377120R</t>
  </si>
  <si>
    <t>Izolace potrubí  76x13 mm šedočerná</t>
  </si>
  <si>
    <t>POL3_0</t>
  </si>
  <si>
    <t>721176146R00</t>
  </si>
  <si>
    <t>Potrubí HT dešťové (svislé) D 125 x 3,1 mm</t>
  </si>
  <si>
    <t>283771286R</t>
  </si>
  <si>
    <t>Izolace potrubí 134x20 mm šedočerná</t>
  </si>
  <si>
    <t>721176147R00</t>
  </si>
  <si>
    <t>Potrubí HT dešťové (svislé) D 160 x 3,9 mm</t>
  </si>
  <si>
    <t>28377189.AF</t>
  </si>
  <si>
    <t>Trubice izolační 170x25 mm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</si>
  <si>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</si>
  <si>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</si>
  <si>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</si>
  <si>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</si>
  <si>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</si>
  <si>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</si>
  <si>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</si>
  <si>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</si>
  <si>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</si>
  <si>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</si>
  <si>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721194103RM1</t>
  </si>
  <si>
    <t xml:space="preserve">Vyvedení odpadních výpustek D 32 x 1,8, přípojka pro pračku nebo myčku 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</si>
  <si>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</si>
  <si>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</si>
  <si>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</si>
  <si>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</si>
  <si>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</si>
  <si>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</si>
  <si>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721223460RT2</t>
  </si>
  <si>
    <t>Vpusť podlahová (sklepní) se zápach. uzávěr., zpětná klapka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</si>
  <si>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</si>
  <si>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</si>
  <si>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</si>
  <si>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</si>
  <si>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</si>
  <si>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</si>
  <si>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</si>
  <si>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</si>
  <si>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</si>
  <si>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</si>
  <si>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kpl</t>
  </si>
  <si>
    <t>R11</t>
  </si>
  <si>
    <t>R12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</si>
  <si>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</si>
  <si>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</si>
  <si>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</si>
  <si>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</si>
  <si>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</si>
  <si>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</si>
  <si>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722254127RT4</t>
  </si>
  <si>
    <t>Skříň hydrantová bez výzbroje - suché hydranty, hydrantová skříň C52 nerez</t>
  </si>
  <si>
    <t>soubor</t>
  </si>
  <si>
    <t>722254201RT4</t>
  </si>
  <si>
    <t>Hydrantový systém, box s plnými dveřmi, průměr 19/30, stálotvará hadice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</si>
  <si>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</si>
  <si>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</si>
  <si>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</si>
  <si>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</si>
  <si>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</si>
  <si>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</si>
  <si>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</si>
  <si>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</si>
  <si>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</si>
  <si>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</si>
  <si>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</si>
  <si>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</si>
  <si>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722132118R00</t>
  </si>
  <si>
    <t>Potrubí ocel vně/vni pozink. 54x1,5</t>
  </si>
  <si>
    <t>722132115R00</t>
  </si>
  <si>
    <t>Potrubí ocel vně/vni pozink. 28x1,5</t>
  </si>
  <si>
    <t>722132116R00</t>
  </si>
  <si>
    <t>Potrubí ocel vně/vni pozink. 35x1,5</t>
  </si>
  <si>
    <t>722181212RT7</t>
  </si>
  <si>
    <t>Izolace návleková  tl. stěny 9 mm, vnitřní průměr 22 mm</t>
  </si>
  <si>
    <t>722181214RT7</t>
  </si>
  <si>
    <t>Izolace návleková  tl. stěny 20 mm, vnitřní průměr 22 mm</t>
  </si>
  <si>
    <t>722181212RT9</t>
  </si>
  <si>
    <t>Izolace návleková  tl. stěny 9 mm, vnitřní průměr 28 mm</t>
  </si>
  <si>
    <t>722181215RT9</t>
  </si>
  <si>
    <t>Izolace návleková   tl. stěny 25 mm, vnitřní průměr 28 mm</t>
  </si>
  <si>
    <t>722181212RU2</t>
  </si>
  <si>
    <t>Izolace návleková  tl. stěny 9 mm, vnitřní průměr 35 mm</t>
  </si>
  <si>
    <t>722181215RU2</t>
  </si>
  <si>
    <t>Izolace návleková   tl. stěny 25 mm, vnitřní průměr 35 mm</t>
  </si>
  <si>
    <t>722181212RY5</t>
  </si>
  <si>
    <t>Izolace návleková  tl. stěny 9 mm, vnitřní průměr 76 mm</t>
  </si>
  <si>
    <t>722181212RW2</t>
  </si>
  <si>
    <t>Izolace návleková  tl. stěny 9 mm, vnitřní průměr 45 mm</t>
  </si>
  <si>
    <t>722181215RW2</t>
  </si>
  <si>
    <t>Izolace návleková   tl. stěny 25 mm, vnitřní průměr 45 mm</t>
  </si>
  <si>
    <t>722181213RY7</t>
  </si>
  <si>
    <t>Izolace návleková  tl. stěny 13 mm, vnitřní průměr 89 mm</t>
  </si>
  <si>
    <t>722181212RW8</t>
  </si>
  <si>
    <t>Izolace návleková  tl. stěny 9 mm, vnitřní průměr 54 mm</t>
  </si>
  <si>
    <t>722181215RW8</t>
  </si>
  <si>
    <t>Izolace návleková   tl. stěny 25 mm, vnitřní průměr 54 mm</t>
  </si>
  <si>
    <t>722181215RY9</t>
  </si>
  <si>
    <t>Izolace návleková   tl. stěny 25 mm, vnitřní průměr 108 mm</t>
  </si>
  <si>
    <t>722181212RY3</t>
  </si>
  <si>
    <t>Izolace návleková  tl. stěny 9 mm, vnitřní průměr 63 mm</t>
  </si>
  <si>
    <t>722190401R00</t>
  </si>
  <si>
    <t>Vyvedení a upevnění výpustek DN 15</t>
  </si>
  <si>
    <t>722237123R00</t>
  </si>
  <si>
    <t>Kohout vod.kul.,2xvnitř.záv. DN 25</t>
  </si>
  <si>
    <t>722237122R00</t>
  </si>
  <si>
    <t>Kohout vod.kul.,2xvnitř.záv. DN 20</t>
  </si>
  <si>
    <t>722234234R00</t>
  </si>
  <si>
    <t>Úpravna vody magnetická MÚV, G 5/4</t>
  </si>
  <si>
    <t>722237121R00</t>
  </si>
  <si>
    <t>Kohout vod.kul.,2xvnitř.záv. DN 15</t>
  </si>
  <si>
    <t>722237125R00</t>
  </si>
  <si>
    <t>Kohout vod.kul.,2xvnitř.záv. DN 40</t>
  </si>
  <si>
    <t>722237124R00</t>
  </si>
  <si>
    <t>Kohout vod.kul.,2xvnitř.záv. DN 32</t>
  </si>
  <si>
    <t>722237625R00</t>
  </si>
  <si>
    <t>Ventil vod.zpět.,2xvnitř.závit  DN 40</t>
  </si>
  <si>
    <t>722224112R00</t>
  </si>
  <si>
    <t>Kohouty plnicí a vypouštěcí DN 20</t>
  </si>
  <si>
    <t>722235524R00</t>
  </si>
  <si>
    <t>Filtr,vod.vnitřní-vnitřní z. DN 32</t>
  </si>
  <si>
    <t>722237624R00</t>
  </si>
  <si>
    <t>Ventil vod.zpět.,2xvnitř.závit  DN 32</t>
  </si>
  <si>
    <t>722236412R00</t>
  </si>
  <si>
    <t>Ventil regul.přímý.s měříc.vent. DN 20 - cirkulace</t>
  </si>
  <si>
    <t>722236413R00</t>
  </si>
  <si>
    <t>Ventil regul.přímý.s měříc.vent. DN 25 - cirkulace</t>
  </si>
  <si>
    <t>722280108R00</t>
  </si>
  <si>
    <t>Tlaková zkouška vodovodního potrubí DN 50</t>
  </si>
  <si>
    <t>722290234R00</t>
  </si>
  <si>
    <t>Proplach a dezinfekce vodovod.potrubí DN 80</t>
  </si>
  <si>
    <t>998722103R00</t>
  </si>
  <si>
    <t>Přesun hmot pro vnitřní vodovod, výšky do 24 m</t>
  </si>
  <si>
    <t>722130803R00</t>
  </si>
  <si>
    <t>Demontáž potrubí ocelových závitových do DN 50</t>
  </si>
  <si>
    <t>722290823R00</t>
  </si>
  <si>
    <t>Přesun vybouraných hmot - vodovody, H 12 - 24 m</t>
  </si>
  <si>
    <t>725017154R00</t>
  </si>
  <si>
    <t>Umyvadlo invalidní  64 x 55 cm, barevné</t>
  </si>
  <si>
    <t>725249103R00</t>
  </si>
  <si>
    <t>Montáž sprchových koutů</t>
  </si>
  <si>
    <t>725314290R00</t>
  </si>
  <si>
    <t>Příslušenství k dřezu v kuchyňské sestavě</t>
  </si>
  <si>
    <t>725319101R00</t>
  </si>
  <si>
    <t>Montáž dřezů jednoduchých</t>
  </si>
  <si>
    <t>R13</t>
  </si>
  <si>
    <t>R14</t>
  </si>
  <si>
    <t>725823111RT1</t>
  </si>
  <si>
    <t>Baterie umyvadlová stoján. ruční, bez otvír.odpadu, standardní</t>
  </si>
  <si>
    <t>R15</t>
  </si>
  <si>
    <t>725823114RT0</t>
  </si>
  <si>
    <t>725829201RT1</t>
  </si>
  <si>
    <t>R16</t>
  </si>
  <si>
    <t>R17</t>
  </si>
  <si>
    <t>725845111RT1</t>
  </si>
  <si>
    <t>Baterie sprchová nástěnná ruční, bez příslušenství, standardní</t>
  </si>
  <si>
    <t>998725103R00</t>
  </si>
  <si>
    <t>Přesun hmot pro zařizovací předměty, výšky do 24 m</t>
  </si>
  <si>
    <t>725110811R00</t>
  </si>
  <si>
    <t>Demontáž klozetů splachovacích</t>
  </si>
  <si>
    <t>725210821R00</t>
  </si>
  <si>
    <t>Demontáž umyvadel bez výtokových armatur</t>
  </si>
  <si>
    <t>725310823R00</t>
  </si>
  <si>
    <t>Demontáž dřezů 1dílných v kuchyňské sestavě</t>
  </si>
  <si>
    <t>725330820R00</t>
  </si>
  <si>
    <t>Demontáž výlevky diturvitové</t>
  </si>
  <si>
    <t>725820801R00</t>
  </si>
  <si>
    <t>Demontáž baterie nástěnné do G 3/4</t>
  </si>
  <si>
    <t>725860811R00</t>
  </si>
  <si>
    <t>Demontáž uzávěrek zápachových jednoduchých</t>
  </si>
  <si>
    <t>725590813R00</t>
  </si>
  <si>
    <t>Přesun vybour.hmot, zařizovací předměty H 24 m</t>
  </si>
  <si>
    <t>726211121R00</t>
  </si>
  <si>
    <t>Modul-WC, UP320, h 108 cm</t>
  </si>
  <si>
    <t>726211367R00</t>
  </si>
  <si>
    <t>Modul-výlevka, h 130 cm</t>
  </si>
  <si>
    <t>726211345R00</t>
  </si>
  <si>
    <t>Modul-pisoár Univ,h 112-130cm,skryté ovl.</t>
  </si>
  <si>
    <t>726211363R00</t>
  </si>
  <si>
    <t>Modul-bidet, h 112 cm</t>
  </si>
  <si>
    <t>998726123R00</t>
  </si>
  <si>
    <t>Přesun hmot pro předstěnové systémy, výšky do 24 m</t>
  </si>
  <si>
    <t>732339104R00</t>
  </si>
  <si>
    <t>Montáž nádoby expanzní tlakové 50 l</t>
  </si>
  <si>
    <t>Nádoba expanzní membránová NG 50/6 TV</t>
  </si>
  <si>
    <t>998732101R00</t>
  </si>
  <si>
    <t>Přesun hmot pro strojovny, výšky do 6 m</t>
  </si>
  <si>
    <t/>
  </si>
  <si>
    <t>END</t>
  </si>
  <si>
    <t>Vpusť dvorní, klapka, lapač, litinová mříž 300/300, litinový rám, D 200mm, D+M</t>
  </si>
  <si>
    <t>Vpusť terasová, balkónová s mřížkou, D 40 mm, mřížka 94 x 94 mm, D+M</t>
  </si>
  <si>
    <t>Potrubí dešťové do žlabu PVC KG D 200 x 4,9 mm, D+M</t>
  </si>
  <si>
    <t>Revizní šachtička soutoká plast 400/400 - půdní, prostor, D+M</t>
  </si>
  <si>
    <t>Sifon k VZT jednotkám,  - podomítkový s revizními dvířky, D+M</t>
  </si>
  <si>
    <t>Vpusť angl. dvorky, vodorovný odtok, D 110 mm se suchou záp. uz., D+M</t>
  </si>
  <si>
    <t>Vtok střešní PVC D 110 mm, D+M</t>
  </si>
  <si>
    <t>ŽB prefabrikovaná nádrž DN1600 hl.5,37m + 2xpoklop, B125 600/900 + 600/600, D+M</t>
  </si>
  <si>
    <t>Dvě ponorná kalová čerpadla s oběhovým kolem, průchodností 75mm čidla průsaků Q=4l/s H=7m vč., D+M</t>
  </si>
  <si>
    <t>Řídící jednotka programovatelná s GSM hl. poruch, revize montáž, D+M</t>
  </si>
  <si>
    <t>Přečerpávací stanice, 6,9m/7,2m3/h, D+M</t>
  </si>
  <si>
    <t>Hlavice ventilační přivětrávací, přivzdušňovací ventil HL900, D 50/75/110 mm, D+M</t>
  </si>
  <si>
    <t>Požární oddělovač BA DN2", D+M</t>
  </si>
  <si>
    <t>Vodoměrná sestava fakturační s ventily Qn 6 DN, 50-50, D+M</t>
  </si>
  <si>
    <t>Klozet závěsný + sedátko, bílý, včetně sedátka v bílé barvě, D+M</t>
  </si>
  <si>
    <t>Výlevka závěsná DN100 s plastovou mžížkou, D+M</t>
  </si>
  <si>
    <t>Urinál odsávací, ovládání autom, bílý, D+M</t>
  </si>
  <si>
    <t>Bidet závěsný, bílý, 1 otvor pro baterii, D+M</t>
  </si>
  <si>
    <t>Umyvadlo na šrouby 60 x 45 cm, bílé, D+M</t>
  </si>
  <si>
    <t>Umyvadlo na šrouby 50 x 41 cm, bílé, D+M</t>
  </si>
  <si>
    <t>Umývátko na šrouby 45 x 37 cm, bílé, D+M</t>
  </si>
  <si>
    <t>Klozet závěsný ZTP + sedátko, bílý, D+M</t>
  </si>
  <si>
    <t>Sprchová zástěna, čtvercová 90x90x195 cm dveře otvíravé, D+M</t>
  </si>
  <si>
    <t>Vanička sprch. acryl. čtverec  900x900 mm, bílá, v. 60 mm, odpad d 90 mm, D+M</t>
  </si>
  <si>
    <t>Sifon ke sprchové vaničce PP, D 50 mm, D+M</t>
  </si>
  <si>
    <t>Sifon dřezový, 6/4 ", přípoj myčka, pračka, D+M</t>
  </si>
  <si>
    <t>Sifon umyvadlový oválný chromovaný, D+M</t>
  </si>
  <si>
    <t>Zásobník elektrický pod ZP - 5litrů, D+M</t>
  </si>
  <si>
    <t>Baterie umyvadlová stoján. ruční, pro ZTP s prodlouženu pákou, D+M</t>
  </si>
  <si>
    <t>Baterie dřezová stojánková ruční, bez otvír.odpadu, základní, D+M</t>
  </si>
  <si>
    <t>Montáž baterie umyv.a dřezové nástěnné chromové, včetně dodávky pákové baterie, D+M</t>
  </si>
  <si>
    <t>Baterie bidetová, D+M</t>
  </si>
  <si>
    <t>Odkalovací nádrž včetně sifonu, D+M</t>
  </si>
  <si>
    <t>Čerpadlo cirkulační elektronicky řízení DN32, D+M</t>
  </si>
  <si>
    <t>Cenová úroveň</t>
  </si>
  <si>
    <t>RTS 19/II</t>
  </si>
  <si>
    <t>Individuální</t>
  </si>
  <si>
    <t>D.1.4.A1. Zdravotně technické instalace</t>
  </si>
  <si>
    <t>Univerzita Hradec Králové Budova B</t>
  </si>
  <si>
    <t>Univerzita Hradec Králové</t>
  </si>
  <si>
    <t>Rokitanského 62</t>
  </si>
  <si>
    <t>Hradec Králové III</t>
  </si>
  <si>
    <t>50003</t>
  </si>
  <si>
    <t>62690094</t>
  </si>
  <si>
    <t>CZ62690094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</si>
</sst>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5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7" fillId="0" borderId="48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90" t="s">
        <v>37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N55" sqref="N5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191" t="s">
        <v>40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4"/>
      <c r="B2" s="81" t="s">
        <v>38</v>
      </c>
      <c r="C2" s="82"/>
      <c r="D2" s="217" t="s">
        <v>377</v>
      </c>
      <c r="E2" s="218"/>
      <c r="F2" s="218"/>
      <c r="G2" s="218"/>
      <c r="H2" s="218"/>
      <c r="I2" s="218"/>
      <c r="J2" s="219"/>
      <c r="O2" s="2"/>
    </row>
    <row r="3" spans="1:15" ht="23.25" customHeight="1" x14ac:dyDescent="0.2">
      <c r="A3" s="4"/>
      <c r="B3" s="83" t="s">
        <v>42</v>
      </c>
      <c r="C3" s="84"/>
      <c r="D3" s="210" t="s">
        <v>376</v>
      </c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189" t="s">
        <v>378</v>
      </c>
      <c r="E5" s="26"/>
      <c r="F5" s="26"/>
      <c r="G5" s="26"/>
      <c r="H5" s="28" t="s">
        <v>31</v>
      </c>
      <c r="I5" s="189" t="s">
        <v>382</v>
      </c>
      <c r="J5" s="11"/>
    </row>
    <row r="6" spans="1:15" ht="15.75" customHeight="1" x14ac:dyDescent="0.2">
      <c r="A6" s="4"/>
      <c r="B6" s="41"/>
      <c r="C6" s="26"/>
      <c r="D6" s="189" t="s">
        <v>379</v>
      </c>
      <c r="E6" s="26"/>
      <c r="F6" s="26"/>
      <c r="G6" s="26"/>
      <c r="H6" s="28" t="s">
        <v>32</v>
      </c>
      <c r="I6" s="91" t="s">
        <v>383</v>
      </c>
      <c r="J6" s="11"/>
    </row>
    <row r="7" spans="1:15" ht="15.75" customHeight="1" x14ac:dyDescent="0.2">
      <c r="A7" s="4"/>
      <c r="B7" s="42"/>
      <c r="C7" s="92" t="s">
        <v>381</v>
      </c>
      <c r="D7" s="80" t="s">
        <v>380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1"/>
      <c r="E11" s="221"/>
      <c r="F11" s="221"/>
      <c r="G11" s="221"/>
      <c r="H11" s="28" t="s">
        <v>31</v>
      </c>
      <c r="I11" s="91"/>
      <c r="J11" s="11"/>
    </row>
    <row r="12" spans="1:15" ht="15.75" customHeight="1" x14ac:dyDescent="0.2">
      <c r="A12" s="4"/>
      <c r="B12" s="41"/>
      <c r="C12" s="26"/>
      <c r="D12" s="208"/>
      <c r="E12" s="208"/>
      <c r="F12" s="208"/>
      <c r="G12" s="208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/>
      <c r="D13" s="209"/>
      <c r="E13" s="209"/>
      <c r="F13" s="209"/>
      <c r="G13" s="209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0"/>
      <c r="F15" s="220"/>
      <c r="G15" s="205"/>
      <c r="H15" s="205"/>
      <c r="I15" s="205" t="s">
        <v>28</v>
      </c>
      <c r="J15" s="206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0"/>
      <c r="F16" s="207"/>
      <c r="G16" s="200"/>
      <c r="H16" s="207"/>
      <c r="I16" s="200">
        <f>I47+I48+I49+I50+I51</f>
        <v>0</v>
      </c>
      <c r="J16" s="201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0"/>
      <c r="F17" s="207"/>
      <c r="G17" s="200"/>
      <c r="H17" s="207"/>
      <c r="I17" s="200">
        <f>I52+I53+I54+I55+I56</f>
        <v>0</v>
      </c>
      <c r="J17" s="201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0"/>
      <c r="F18" s="207"/>
      <c r="G18" s="200"/>
      <c r="H18" s="207"/>
      <c r="I18" s="200">
        <v>0</v>
      </c>
      <c r="J18" s="201"/>
    </row>
    <row r="19" spans="1:10" ht="23.25" customHeight="1" x14ac:dyDescent="0.2">
      <c r="A19" s="139" t="s">
        <v>69</v>
      </c>
      <c r="B19" s="140" t="s">
        <v>26</v>
      </c>
      <c r="C19" s="58"/>
      <c r="D19" s="59"/>
      <c r="E19" s="200"/>
      <c r="F19" s="207"/>
      <c r="G19" s="200"/>
      <c r="H19" s="207"/>
      <c r="I19" s="200">
        <v>0</v>
      </c>
      <c r="J19" s="201"/>
    </row>
    <row r="20" spans="1:10" ht="23.25" customHeight="1" x14ac:dyDescent="0.2">
      <c r="A20" s="139" t="s">
        <v>70</v>
      </c>
      <c r="B20" s="140" t="s">
        <v>27</v>
      </c>
      <c r="C20" s="58"/>
      <c r="D20" s="59"/>
      <c r="E20" s="200"/>
      <c r="F20" s="207"/>
      <c r="G20" s="200"/>
      <c r="H20" s="207"/>
      <c r="I20" s="200">
        <v>0</v>
      </c>
      <c r="J20" s="201"/>
    </row>
    <row r="21" spans="1:10" ht="23.25" customHeight="1" x14ac:dyDescent="0.2">
      <c r="A21" s="4"/>
      <c r="B21" s="74" t="s">
        <v>28</v>
      </c>
      <c r="C21" s="75"/>
      <c r="D21" s="76"/>
      <c r="E21" s="202"/>
      <c r="F21" s="203"/>
      <c r="G21" s="202"/>
      <c r="H21" s="203"/>
      <c r="I21" s="202">
        <f>SUM(I16:J20)</f>
        <v>0</v>
      </c>
      <c r="J21" s="213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8">
        <v>0</v>
      </c>
      <c r="H23" s="199"/>
      <c r="I23" s="19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v>0</v>
      </c>
      <c r="H24" s="224"/>
      <c r="I24" s="2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8">
        <f>I21</f>
        <v>0</v>
      </c>
      <c r="H25" s="199"/>
      <c r="I25" s="19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4">
        <f>ZakladDPHZakl*0.21</f>
        <v>0</v>
      </c>
      <c r="H26" s="195"/>
      <c r="I26" s="19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6"/>
      <c r="H27" s="196"/>
      <c r="I27" s="196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97">
        <v>6200867.1299999999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4"/>
      <c r="B29" s="112" t="s">
        <v>33</v>
      </c>
      <c r="C29" s="117"/>
      <c r="D29" s="117"/>
      <c r="E29" s="117"/>
      <c r="F29" s="117"/>
      <c r="G29" s="197">
        <f>ZakladDPHZakl+DPHZakl</f>
        <v>0</v>
      </c>
      <c r="H29" s="197"/>
      <c r="I29" s="197"/>
      <c r="J29" s="118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43937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35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 t="s">
        <v>44</v>
      </c>
      <c r="C39" s="225" t="s">
        <v>43</v>
      </c>
      <c r="D39" s="226"/>
      <c r="E39" s="226"/>
      <c r="F39" s="107">
        <v>0</v>
      </c>
      <c r="G39" s="108">
        <v>6200867.1299999999</v>
      </c>
      <c r="H39" s="109">
        <v>1302182</v>
      </c>
      <c r="I39" s="109">
        <v>7503049.1299999999</v>
      </c>
      <c r="J39" s="103">
        <f>IF(CenaCelkemVypocet=0,"",I39/CenaCelkemVypocet*100)</f>
        <v>100</v>
      </c>
    </row>
    <row r="40" spans="1:10" ht="25.5" hidden="1" customHeight="1" x14ac:dyDescent="0.2">
      <c r="A40" s="96"/>
      <c r="B40" s="227" t="s">
        <v>45</v>
      </c>
      <c r="C40" s="228"/>
      <c r="D40" s="228"/>
      <c r="E40" s="229"/>
      <c r="F40" s="110">
        <f>SUMIF(A39:A39,"=1",F39:F39)</f>
        <v>0</v>
      </c>
      <c r="G40" s="111">
        <f>SUMIF(A39:A39,"=1",G39:G39)</f>
        <v>6200867.1299999999</v>
      </c>
      <c r="H40" s="111">
        <f>SUMIF(A39:A39,"=1",H39:H39)</f>
        <v>1302182</v>
      </c>
      <c r="I40" s="111">
        <f>SUMIF(A39:A39,"=1",I39:I39)</f>
        <v>7503049.1299999999</v>
      </c>
      <c r="J40" s="97">
        <f>SUMIF(A39:A39,"=1",J39:J39)</f>
        <v>100</v>
      </c>
    </row>
    <row r="44" spans="1:10" ht="15.75" x14ac:dyDescent="0.25">
      <c r="B44" s="119" t="s">
        <v>47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48</v>
      </c>
      <c r="G46" s="128"/>
      <c r="H46" s="128"/>
      <c r="I46" s="230" t="s">
        <v>28</v>
      </c>
      <c r="J46" s="230"/>
    </row>
    <row r="47" spans="1:10" ht="25.5" customHeight="1" x14ac:dyDescent="0.2">
      <c r="A47" s="121"/>
      <c r="B47" s="129" t="s">
        <v>49</v>
      </c>
      <c r="C47" s="231" t="s">
        <v>50</v>
      </c>
      <c r="D47" s="232"/>
      <c r="E47" s="232"/>
      <c r="F47" s="131" t="s">
        <v>23</v>
      </c>
      <c r="G47" s="132"/>
      <c r="H47" s="132"/>
      <c r="I47" s="214">
        <f>'Rozpočet Pol'!G8</f>
        <v>0</v>
      </c>
      <c r="J47" s="214"/>
    </row>
    <row r="48" spans="1:10" ht="25.5" customHeight="1" x14ac:dyDescent="0.2">
      <c r="A48" s="121"/>
      <c r="B48" s="123" t="s">
        <v>51</v>
      </c>
      <c r="C48" s="215" t="s">
        <v>52</v>
      </c>
      <c r="D48" s="216"/>
      <c r="E48" s="216"/>
      <c r="F48" s="133" t="s">
        <v>23</v>
      </c>
      <c r="G48" s="134"/>
      <c r="H48" s="134"/>
      <c r="I48" s="214">
        <f>'Rozpočet Pol'!G22</f>
        <v>0</v>
      </c>
      <c r="J48" s="214"/>
    </row>
    <row r="49" spans="1:14" ht="25.5" customHeight="1" x14ac:dyDescent="0.2">
      <c r="A49" s="121"/>
      <c r="B49" s="123" t="s">
        <v>53</v>
      </c>
      <c r="C49" s="215" t="s">
        <v>54</v>
      </c>
      <c r="D49" s="216"/>
      <c r="E49" s="216"/>
      <c r="F49" s="133" t="s">
        <v>23</v>
      </c>
      <c r="G49" s="134"/>
      <c r="H49" s="134"/>
      <c r="I49" s="214">
        <f>'Rozpočet Pol'!G24</f>
        <v>0</v>
      </c>
      <c r="J49" s="214"/>
    </row>
    <row r="50" spans="1:14" ht="25.5" customHeight="1" x14ac:dyDescent="0.2">
      <c r="A50" s="121"/>
      <c r="B50" s="123" t="s">
        <v>55</v>
      </c>
      <c r="C50" s="215" t="s">
        <v>56</v>
      </c>
      <c r="D50" s="216"/>
      <c r="E50" s="216"/>
      <c r="F50" s="133" t="s">
        <v>23</v>
      </c>
      <c r="G50" s="134"/>
      <c r="H50" s="134"/>
      <c r="I50" s="214">
        <f>'Rozpočet Pol'!G27</f>
        <v>0</v>
      </c>
      <c r="J50" s="214"/>
    </row>
    <row r="51" spans="1:14" ht="25.5" customHeight="1" x14ac:dyDescent="0.2">
      <c r="A51" s="121"/>
      <c r="B51" s="123" t="s">
        <v>57</v>
      </c>
      <c r="C51" s="215" t="s">
        <v>58</v>
      </c>
      <c r="D51" s="216"/>
      <c r="E51" s="216"/>
      <c r="F51" s="133" t="s">
        <v>23</v>
      </c>
      <c r="G51" s="134"/>
      <c r="H51" s="134"/>
      <c r="I51" s="214">
        <f>'Rozpočet Pol'!G35</f>
        <v>0</v>
      </c>
      <c r="J51" s="214"/>
    </row>
    <row r="52" spans="1:14" ht="25.5" customHeight="1" x14ac:dyDescent="0.2">
      <c r="A52" s="121"/>
      <c r="B52" s="123" t="s">
        <v>59</v>
      </c>
      <c r="C52" s="215" t="s">
        <v>60</v>
      </c>
      <c r="D52" s="216"/>
      <c r="E52" s="216"/>
      <c r="F52" s="133" t="s">
        <v>24</v>
      </c>
      <c r="G52" s="134"/>
      <c r="H52" s="134"/>
      <c r="I52" s="214">
        <f>'Rozpočet Pol'!G38</f>
        <v>0</v>
      </c>
      <c r="J52" s="214"/>
    </row>
    <row r="53" spans="1:14" ht="25.5" customHeight="1" x14ac:dyDescent="0.2">
      <c r="A53" s="121"/>
      <c r="B53" s="123" t="s">
        <v>61</v>
      </c>
      <c r="C53" s="215" t="s">
        <v>62</v>
      </c>
      <c r="D53" s="216"/>
      <c r="E53" s="216"/>
      <c r="F53" s="133" t="s">
        <v>24</v>
      </c>
      <c r="G53" s="134"/>
      <c r="H53" s="134"/>
      <c r="I53" s="214">
        <f>'Rozpočet Pol'!G76</f>
        <v>0</v>
      </c>
      <c r="J53" s="214"/>
    </row>
    <row r="54" spans="1:14" ht="25.5" customHeight="1" x14ac:dyDescent="0.2">
      <c r="A54" s="121"/>
      <c r="B54" s="123" t="s">
        <v>63</v>
      </c>
      <c r="C54" s="215" t="s">
        <v>64</v>
      </c>
      <c r="D54" s="216"/>
      <c r="E54" s="216"/>
      <c r="F54" s="133" t="s">
        <v>24</v>
      </c>
      <c r="G54" s="134"/>
      <c r="H54" s="134"/>
      <c r="I54" s="214">
        <f>'Rozpočet Pol'!G122</f>
        <v>0</v>
      </c>
      <c r="J54" s="214"/>
    </row>
    <row r="55" spans="1:14" ht="25.5" customHeight="1" x14ac:dyDescent="0.2">
      <c r="A55" s="121"/>
      <c r="B55" s="123" t="s">
        <v>65</v>
      </c>
      <c r="C55" s="215" t="s">
        <v>66</v>
      </c>
      <c r="D55" s="216"/>
      <c r="E55" s="216"/>
      <c r="F55" s="133" t="s">
        <v>24</v>
      </c>
      <c r="G55" s="134"/>
      <c r="H55" s="134"/>
      <c r="I55" s="214">
        <f>'Rozpočet Pol'!G156</f>
        <v>0</v>
      </c>
      <c r="J55" s="214"/>
      <c r="N55" s="94"/>
    </row>
    <row r="56" spans="1:14" ht="25.5" customHeight="1" x14ac:dyDescent="0.2">
      <c r="A56" s="121"/>
      <c r="B56" s="130" t="s">
        <v>67</v>
      </c>
      <c r="C56" s="233" t="s">
        <v>68</v>
      </c>
      <c r="D56" s="234"/>
      <c r="E56" s="234"/>
      <c r="F56" s="135" t="s">
        <v>24</v>
      </c>
      <c r="G56" s="136"/>
      <c r="H56" s="136"/>
      <c r="I56" s="250">
        <f>'Rozpočet Pol'!G162</f>
        <v>0</v>
      </c>
      <c r="J56" s="250"/>
    </row>
    <row r="57" spans="1:14" ht="25.5" customHeight="1" x14ac:dyDescent="0.2">
      <c r="A57" s="122"/>
      <c r="B57" s="126" t="s">
        <v>1</v>
      </c>
      <c r="C57" s="126"/>
      <c r="D57" s="127"/>
      <c r="E57" s="127"/>
      <c r="F57" s="137"/>
      <c r="G57" s="138"/>
      <c r="H57" s="138"/>
      <c r="I57" s="235">
        <f>SUM(I47:J56)</f>
        <v>0</v>
      </c>
      <c r="J57" s="235"/>
    </row>
    <row r="58" spans="1:14" x14ac:dyDescent="0.2">
      <c r="F58" s="94"/>
      <c r="G58" s="95"/>
      <c r="H58" s="94"/>
      <c r="I58" s="95"/>
      <c r="J58" s="95"/>
    </row>
    <row r="59" spans="1:14" x14ac:dyDescent="0.2">
      <c r="F59" s="94"/>
      <c r="G59" s="95"/>
      <c r="H59" s="94"/>
      <c r="I59" s="95"/>
      <c r="J59" s="95"/>
    </row>
    <row r="60" spans="1:14" x14ac:dyDescent="0.2">
      <c r="F60" s="94"/>
      <c r="G60" s="95"/>
      <c r="H60" s="94"/>
      <c r="I60" s="95"/>
      <c r="J60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9" t="s">
        <v>39</v>
      </c>
      <c r="B2" s="78"/>
      <c r="C2" s="238"/>
      <c r="D2" s="238"/>
      <c r="E2" s="238"/>
      <c r="F2" s="238"/>
      <c r="G2" s="239"/>
    </row>
    <row r="3" spans="1:7" ht="24.95" hidden="1" customHeight="1" x14ac:dyDescent="0.2">
      <c r="A3" s="79" t="s">
        <v>7</v>
      </c>
      <c r="B3" s="78"/>
      <c r="C3" s="238"/>
      <c r="D3" s="238"/>
      <c r="E3" s="238"/>
      <c r="F3" s="238"/>
      <c r="G3" s="239"/>
    </row>
    <row r="4" spans="1:7" ht="24.95" hidden="1" customHeight="1" x14ac:dyDescent="0.2">
      <c r="A4" s="79" t="s">
        <v>8</v>
      </c>
      <c r="B4" s="78"/>
      <c r="C4" s="238"/>
      <c r="D4" s="238"/>
      <c r="E4" s="238"/>
      <c r="F4" s="238"/>
      <c r="G4" s="23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R168"/>
  <sheetViews>
    <sheetView tabSelected="1" zoomScaleNormal="100" workbookViewId="0">
      <selection activeCell="F160" sqref="F16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8" width="9.140625" customWidth="1"/>
    <col min="13" max="23" width="0" hidden="1" customWidth="1"/>
  </cols>
  <sheetData>
    <row r="1" spans="1:44" ht="15.75" customHeight="1" x14ac:dyDescent="0.25">
      <c r="A1" s="240" t="s">
        <v>6</v>
      </c>
      <c r="B1" s="240"/>
      <c r="C1" s="240"/>
      <c r="D1" s="240"/>
      <c r="E1" s="240"/>
      <c r="F1" s="240"/>
      <c r="G1" s="240"/>
      <c r="O1" t="s">
        <v>72</v>
      </c>
    </row>
    <row r="2" spans="1:44" ht="25.15" customHeight="1" x14ac:dyDescent="0.2">
      <c r="A2" s="143" t="s">
        <v>71</v>
      </c>
      <c r="B2" s="141"/>
      <c r="C2" s="241" t="s">
        <v>377</v>
      </c>
      <c r="D2" s="242"/>
      <c r="E2" s="242"/>
      <c r="F2" s="242"/>
      <c r="G2" s="243"/>
      <c r="O2" t="s">
        <v>73</v>
      </c>
    </row>
    <row r="3" spans="1:44" ht="25.15" customHeight="1" x14ac:dyDescent="0.2">
      <c r="A3" s="144" t="s">
        <v>7</v>
      </c>
      <c r="B3" s="142"/>
      <c r="C3" s="244" t="s">
        <v>376</v>
      </c>
      <c r="D3" s="245"/>
      <c r="E3" s="245"/>
      <c r="F3" s="245"/>
      <c r="G3" s="246"/>
      <c r="O3" t="s">
        <v>74</v>
      </c>
    </row>
    <row r="4" spans="1:44" ht="25.15" hidden="1" customHeight="1" x14ac:dyDescent="0.2">
      <c r="A4" s="144" t="s">
        <v>8</v>
      </c>
      <c r="B4" s="142"/>
      <c r="C4" s="244"/>
      <c r="D4" s="245"/>
      <c r="E4" s="245"/>
      <c r="F4" s="245"/>
      <c r="G4" s="246"/>
      <c r="O4" t="s">
        <v>75</v>
      </c>
    </row>
    <row r="5" spans="1:44" hidden="1" x14ac:dyDescent="0.2">
      <c r="A5" s="145" t="s">
        <v>76</v>
      </c>
      <c r="B5" s="146"/>
      <c r="C5" s="147"/>
      <c r="D5" s="148"/>
      <c r="E5" s="148"/>
      <c r="F5" s="148"/>
      <c r="G5" s="149"/>
      <c r="O5" t="s">
        <v>77</v>
      </c>
    </row>
    <row r="7" spans="1:44" ht="25.5" x14ac:dyDescent="0.2">
      <c r="A7" s="154" t="s">
        <v>78</v>
      </c>
      <c r="B7" s="155" t="s">
        <v>79</v>
      </c>
      <c r="C7" s="155" t="s">
        <v>80</v>
      </c>
      <c r="D7" s="154" t="s">
        <v>81</v>
      </c>
      <c r="E7" s="154" t="s">
        <v>82</v>
      </c>
      <c r="F7" s="150" t="s">
        <v>83</v>
      </c>
      <c r="G7" s="169" t="s">
        <v>28</v>
      </c>
      <c r="H7" s="170" t="s">
        <v>373</v>
      </c>
    </row>
    <row r="8" spans="1:44" x14ac:dyDescent="0.2">
      <c r="A8" s="171" t="s">
        <v>84</v>
      </c>
      <c r="B8" s="172" t="s">
        <v>49</v>
      </c>
      <c r="C8" s="173" t="s">
        <v>50</v>
      </c>
      <c r="D8" s="174"/>
      <c r="E8" s="175"/>
      <c r="F8" s="176"/>
      <c r="G8" s="176">
        <f>SUMIF(O9:O21,"&lt;&gt;NOR",G9:G21)</f>
        <v>0</v>
      </c>
      <c r="H8" s="156"/>
      <c r="O8" t="s">
        <v>85</v>
      </c>
    </row>
    <row r="9" spans="1:44" ht="22.5" outlineLevel="1" x14ac:dyDescent="0.2">
      <c r="A9" s="152">
        <v>1</v>
      </c>
      <c r="B9" s="157" t="s">
        <v>86</v>
      </c>
      <c r="C9" s="183" t="s">
        <v>87</v>
      </c>
      <c r="D9" s="159" t="s">
        <v>88</v>
      </c>
      <c r="E9" s="164">
        <v>172.1</v>
      </c>
      <c r="F9" s="247">
        <v>0</v>
      </c>
      <c r="G9" s="167">
        <f>F9*E9</f>
        <v>0</v>
      </c>
      <c r="H9" s="160" t="s">
        <v>374</v>
      </c>
      <c r="I9" s="151"/>
      <c r="J9" s="151"/>
      <c r="K9" s="151"/>
      <c r="L9" s="151"/>
      <c r="M9" s="151"/>
      <c r="N9" s="151"/>
      <c r="O9" s="151" t="s">
        <v>89</v>
      </c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</row>
    <row r="10" spans="1:44" outlineLevel="1" x14ac:dyDescent="0.2">
      <c r="A10" s="152"/>
      <c r="B10" s="157"/>
      <c r="C10" s="184" t="s">
        <v>90</v>
      </c>
      <c r="D10" s="161"/>
      <c r="E10" s="165">
        <v>50</v>
      </c>
      <c r="F10" s="247"/>
      <c r="G10" s="167"/>
      <c r="H10" s="160"/>
      <c r="I10" s="151"/>
      <c r="J10" s="151"/>
      <c r="K10" s="151"/>
      <c r="L10" s="151"/>
      <c r="M10" s="151"/>
      <c r="N10" s="151"/>
      <c r="O10" s="151" t="s">
        <v>91</v>
      </c>
      <c r="P10" s="151">
        <v>0</v>
      </c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</row>
    <row r="11" spans="1:44" outlineLevel="1" x14ac:dyDescent="0.2">
      <c r="A11" s="152"/>
      <c r="B11" s="157"/>
      <c r="C11" s="184" t="s">
        <v>92</v>
      </c>
      <c r="D11" s="161"/>
      <c r="E11" s="165">
        <v>122.1</v>
      </c>
      <c r="F11" s="247"/>
      <c r="G11" s="167"/>
      <c r="H11" s="160"/>
      <c r="I11" s="151"/>
      <c r="J11" s="151"/>
      <c r="K11" s="151"/>
      <c r="L11" s="151"/>
      <c r="M11" s="151"/>
      <c r="N11" s="151"/>
      <c r="O11" s="151" t="s">
        <v>91</v>
      </c>
      <c r="P11" s="151">
        <v>0</v>
      </c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</row>
    <row r="12" spans="1:44" ht="22.5" outlineLevel="1" x14ac:dyDescent="0.2">
      <c r="A12" s="152">
        <v>2</v>
      </c>
      <c r="B12" s="157" t="s">
        <v>93</v>
      </c>
      <c r="C12" s="183" t="s">
        <v>94</v>
      </c>
      <c r="D12" s="159" t="s">
        <v>88</v>
      </c>
      <c r="E12" s="164">
        <v>47.04</v>
      </c>
      <c r="F12" s="247">
        <v>0</v>
      </c>
      <c r="G12" s="167">
        <f t="shared" ref="G12:G20" si="0">F12*E12</f>
        <v>0</v>
      </c>
      <c r="H12" s="160" t="s">
        <v>374</v>
      </c>
      <c r="I12" s="151"/>
      <c r="J12" s="151"/>
      <c r="K12" s="151"/>
      <c r="L12" s="151"/>
      <c r="M12" s="151"/>
      <c r="N12" s="151"/>
      <c r="O12" s="151" t="s">
        <v>89</v>
      </c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</row>
    <row r="13" spans="1:44" outlineLevel="1" x14ac:dyDescent="0.2">
      <c r="A13" s="152"/>
      <c r="B13" s="157"/>
      <c r="C13" s="184" t="s">
        <v>95</v>
      </c>
      <c r="D13" s="161"/>
      <c r="E13" s="165">
        <v>47.04</v>
      </c>
      <c r="F13" s="247"/>
      <c r="G13" s="167"/>
      <c r="H13" s="160"/>
      <c r="I13" s="151"/>
      <c r="J13" s="151"/>
      <c r="K13" s="151"/>
      <c r="L13" s="151"/>
      <c r="M13" s="151"/>
      <c r="N13" s="151"/>
      <c r="O13" s="151" t="s">
        <v>91</v>
      </c>
      <c r="P13" s="151">
        <v>0</v>
      </c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</row>
    <row r="14" spans="1:44" ht="22.5" outlineLevel="1" x14ac:dyDescent="0.2">
      <c r="A14" s="152">
        <v>3</v>
      </c>
      <c r="B14" s="157" t="s">
        <v>96</v>
      </c>
      <c r="C14" s="183" t="s">
        <v>97</v>
      </c>
      <c r="D14" s="159" t="s">
        <v>88</v>
      </c>
      <c r="E14" s="164">
        <v>35.99</v>
      </c>
      <c r="F14" s="247">
        <v>0</v>
      </c>
      <c r="G14" s="167">
        <f t="shared" si="0"/>
        <v>0</v>
      </c>
      <c r="H14" s="160" t="s">
        <v>374</v>
      </c>
      <c r="I14" s="151"/>
      <c r="J14" s="151"/>
      <c r="K14" s="151"/>
      <c r="L14" s="151"/>
      <c r="M14" s="151"/>
      <c r="N14" s="151"/>
      <c r="O14" s="151" t="s">
        <v>89</v>
      </c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</row>
    <row r="15" spans="1:44" outlineLevel="1" x14ac:dyDescent="0.2">
      <c r="A15" s="152"/>
      <c r="B15" s="157"/>
      <c r="C15" s="184" t="s">
        <v>98</v>
      </c>
      <c r="D15" s="161"/>
      <c r="E15" s="165">
        <v>35.99</v>
      </c>
      <c r="F15" s="247"/>
      <c r="G15" s="167"/>
      <c r="H15" s="160"/>
      <c r="I15" s="151"/>
      <c r="J15" s="151"/>
      <c r="K15" s="151"/>
      <c r="L15" s="151"/>
      <c r="M15" s="151"/>
      <c r="N15" s="151"/>
      <c r="O15" s="151" t="s">
        <v>91</v>
      </c>
      <c r="P15" s="151">
        <v>0</v>
      </c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</row>
    <row r="16" spans="1:44" ht="22.5" outlineLevel="1" x14ac:dyDescent="0.2">
      <c r="A16" s="152">
        <v>4</v>
      </c>
      <c r="B16" s="157" t="s">
        <v>99</v>
      </c>
      <c r="C16" s="183" t="s">
        <v>100</v>
      </c>
      <c r="D16" s="159" t="s">
        <v>88</v>
      </c>
      <c r="E16" s="164">
        <v>293.04000000000002</v>
      </c>
      <c r="F16" s="247">
        <v>0</v>
      </c>
      <c r="G16" s="167">
        <f t="shared" si="0"/>
        <v>0</v>
      </c>
      <c r="H16" s="160" t="s">
        <v>374</v>
      </c>
      <c r="I16" s="151"/>
      <c r="J16" s="151"/>
      <c r="K16" s="151"/>
      <c r="L16" s="151"/>
      <c r="M16" s="151"/>
      <c r="N16" s="151"/>
      <c r="O16" s="151" t="s">
        <v>89</v>
      </c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</row>
    <row r="17" spans="1:44" outlineLevel="1" x14ac:dyDescent="0.2">
      <c r="A17" s="152"/>
      <c r="B17" s="157"/>
      <c r="C17" s="184" t="s">
        <v>101</v>
      </c>
      <c r="D17" s="161"/>
      <c r="E17" s="165">
        <v>293.04000000000002</v>
      </c>
      <c r="F17" s="247"/>
      <c r="G17" s="167"/>
      <c r="H17" s="160"/>
      <c r="I17" s="151"/>
      <c r="J17" s="151"/>
      <c r="K17" s="151"/>
      <c r="L17" s="151"/>
      <c r="M17" s="151"/>
      <c r="N17" s="151"/>
      <c r="O17" s="151" t="s">
        <v>91</v>
      </c>
      <c r="P17" s="151">
        <v>0</v>
      </c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</row>
    <row r="18" spans="1:44" ht="22.5" outlineLevel="1" x14ac:dyDescent="0.2">
      <c r="A18" s="152">
        <v>5</v>
      </c>
      <c r="B18" s="157" t="s">
        <v>102</v>
      </c>
      <c r="C18" s="183" t="s">
        <v>103</v>
      </c>
      <c r="D18" s="159" t="s">
        <v>88</v>
      </c>
      <c r="E18" s="164">
        <v>270</v>
      </c>
      <c r="F18" s="247">
        <v>0</v>
      </c>
      <c r="G18" s="167">
        <f t="shared" si="0"/>
        <v>0</v>
      </c>
      <c r="H18" s="160" t="s">
        <v>374</v>
      </c>
      <c r="I18" s="151"/>
      <c r="J18" s="151"/>
      <c r="K18" s="151"/>
      <c r="L18" s="151"/>
      <c r="M18" s="151"/>
      <c r="N18" s="151"/>
      <c r="O18" s="151" t="s">
        <v>89</v>
      </c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</row>
    <row r="19" spans="1:44" outlineLevel="1" x14ac:dyDescent="0.2">
      <c r="A19" s="152"/>
      <c r="B19" s="157"/>
      <c r="C19" s="184" t="s">
        <v>104</v>
      </c>
      <c r="D19" s="161"/>
      <c r="E19" s="165">
        <v>270</v>
      </c>
      <c r="F19" s="247"/>
      <c r="G19" s="167"/>
      <c r="H19" s="160"/>
      <c r="I19" s="151"/>
      <c r="J19" s="151"/>
      <c r="K19" s="151"/>
      <c r="L19" s="151"/>
      <c r="M19" s="151"/>
      <c r="N19" s="151"/>
      <c r="O19" s="151" t="s">
        <v>91</v>
      </c>
      <c r="P19" s="151">
        <v>0</v>
      </c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</row>
    <row r="20" spans="1:44" ht="22.5" outlineLevel="1" x14ac:dyDescent="0.2">
      <c r="A20" s="152">
        <v>6</v>
      </c>
      <c r="B20" s="157" t="s">
        <v>105</v>
      </c>
      <c r="C20" s="183" t="s">
        <v>106</v>
      </c>
      <c r="D20" s="159" t="s">
        <v>88</v>
      </c>
      <c r="E20" s="164">
        <v>390.94</v>
      </c>
      <c r="F20" s="247">
        <v>0</v>
      </c>
      <c r="G20" s="167">
        <f t="shared" si="0"/>
        <v>0</v>
      </c>
      <c r="H20" s="160" t="s">
        <v>374</v>
      </c>
      <c r="I20" s="151"/>
      <c r="J20" s="151"/>
      <c r="K20" s="151"/>
      <c r="L20" s="151"/>
      <c r="M20" s="151"/>
      <c r="N20" s="151"/>
      <c r="O20" s="151" t="s">
        <v>89</v>
      </c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</row>
    <row r="21" spans="1:44" outlineLevel="1" x14ac:dyDescent="0.2">
      <c r="A21" s="152"/>
      <c r="B21" s="157"/>
      <c r="C21" s="184" t="s">
        <v>107</v>
      </c>
      <c r="D21" s="161"/>
      <c r="E21" s="165">
        <v>390.94</v>
      </c>
      <c r="F21" s="247"/>
      <c r="G21" s="167"/>
      <c r="H21" s="160"/>
      <c r="I21" s="151"/>
      <c r="J21" s="151"/>
      <c r="K21" s="151"/>
      <c r="L21" s="151"/>
      <c r="M21" s="151"/>
      <c r="N21" s="151"/>
      <c r="O21" s="151" t="s">
        <v>91</v>
      </c>
      <c r="P21" s="151">
        <v>0</v>
      </c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</row>
    <row r="22" spans="1:44" x14ac:dyDescent="0.2">
      <c r="A22" s="153" t="s">
        <v>84</v>
      </c>
      <c r="B22" s="158" t="s">
        <v>51</v>
      </c>
      <c r="C22" s="185" t="s">
        <v>52</v>
      </c>
      <c r="D22" s="162"/>
      <c r="E22" s="166"/>
      <c r="F22" s="248"/>
      <c r="G22" s="168">
        <f>SUMIF(O23:O23,"&lt;&gt;NOR",G23:G23)</f>
        <v>0</v>
      </c>
      <c r="H22" s="163"/>
      <c r="O22" t="s">
        <v>85</v>
      </c>
    </row>
    <row r="23" spans="1:44" outlineLevel="1" x14ac:dyDescent="0.2">
      <c r="A23" s="152">
        <v>7</v>
      </c>
      <c r="B23" s="157" t="s">
        <v>108</v>
      </c>
      <c r="C23" s="183" t="s">
        <v>109</v>
      </c>
      <c r="D23" s="159" t="s">
        <v>110</v>
      </c>
      <c r="E23" s="164">
        <v>46.15</v>
      </c>
      <c r="F23" s="247">
        <v>0</v>
      </c>
      <c r="G23" s="167">
        <f>F23*E23</f>
        <v>0</v>
      </c>
      <c r="H23" s="160" t="s">
        <v>374</v>
      </c>
      <c r="I23" s="151"/>
      <c r="J23" s="151"/>
      <c r="K23" s="151"/>
      <c r="L23" s="151"/>
      <c r="M23" s="151"/>
      <c r="N23" s="151"/>
      <c r="O23" s="151" t="s">
        <v>89</v>
      </c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</row>
    <row r="24" spans="1:44" x14ac:dyDescent="0.2">
      <c r="A24" s="153" t="s">
        <v>84</v>
      </c>
      <c r="B24" s="158" t="s">
        <v>53</v>
      </c>
      <c r="C24" s="185" t="s">
        <v>54</v>
      </c>
      <c r="D24" s="162"/>
      <c r="E24" s="166"/>
      <c r="F24" s="248"/>
      <c r="G24" s="168">
        <f>SUMIF(O25:O26,"&lt;&gt;NOR",G25:G26)</f>
        <v>0</v>
      </c>
      <c r="H24" s="163"/>
      <c r="O24" t="s">
        <v>85</v>
      </c>
    </row>
    <row r="25" spans="1:44" ht="22.5" outlineLevel="1" x14ac:dyDescent="0.2">
      <c r="A25" s="152">
        <v>8</v>
      </c>
      <c r="B25" s="157" t="s">
        <v>111</v>
      </c>
      <c r="C25" s="183" t="s">
        <v>112</v>
      </c>
      <c r="D25" s="159" t="s">
        <v>113</v>
      </c>
      <c r="E25" s="164">
        <v>2</v>
      </c>
      <c r="F25" s="247">
        <v>0</v>
      </c>
      <c r="G25" s="167">
        <f>F25*E25</f>
        <v>0</v>
      </c>
      <c r="H25" s="160" t="s">
        <v>374</v>
      </c>
      <c r="I25" s="151"/>
      <c r="J25" s="151"/>
      <c r="K25" s="151"/>
      <c r="L25" s="151"/>
      <c r="M25" s="151"/>
      <c r="N25" s="151"/>
      <c r="O25" s="151" t="s">
        <v>114</v>
      </c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</row>
    <row r="26" spans="1:44" ht="22.5" outlineLevel="1" x14ac:dyDescent="0.2">
      <c r="A26" s="152">
        <v>9</v>
      </c>
      <c r="B26" s="157" t="s">
        <v>115</v>
      </c>
      <c r="C26" s="183" t="s">
        <v>116</v>
      </c>
      <c r="D26" s="159" t="s">
        <v>117</v>
      </c>
      <c r="E26" s="164">
        <v>72</v>
      </c>
      <c r="F26" s="247">
        <v>0</v>
      </c>
      <c r="G26" s="167">
        <f>F26*E26</f>
        <v>0</v>
      </c>
      <c r="H26" s="160" t="s">
        <v>374</v>
      </c>
      <c r="I26" s="151"/>
      <c r="J26" s="151"/>
      <c r="K26" s="151"/>
      <c r="L26" s="151"/>
      <c r="M26" s="151"/>
      <c r="N26" s="151"/>
      <c r="O26" s="151" t="s">
        <v>89</v>
      </c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</row>
    <row r="27" spans="1:44" x14ac:dyDescent="0.2">
      <c r="A27" s="153" t="s">
        <v>84</v>
      </c>
      <c r="B27" s="158" t="s">
        <v>55</v>
      </c>
      <c r="C27" s="185" t="s">
        <v>56</v>
      </c>
      <c r="D27" s="162"/>
      <c r="E27" s="166"/>
      <c r="F27" s="248"/>
      <c r="G27" s="168">
        <f>SUMIF(O28:O34,"&lt;&gt;NOR",G28:G34)</f>
        <v>0</v>
      </c>
      <c r="H27" s="163"/>
      <c r="O27" t="s">
        <v>85</v>
      </c>
    </row>
    <row r="28" spans="1:44" outlineLevel="1" x14ac:dyDescent="0.2">
      <c r="A28" s="152">
        <v>10</v>
      </c>
      <c r="B28" s="157" t="s">
        <v>118</v>
      </c>
      <c r="C28" s="183" t="s">
        <v>119</v>
      </c>
      <c r="D28" s="159" t="s">
        <v>117</v>
      </c>
      <c r="E28" s="164">
        <v>29</v>
      </c>
      <c r="F28" s="247">
        <v>0</v>
      </c>
      <c r="G28" s="167">
        <f>F28*E28</f>
        <v>0</v>
      </c>
      <c r="H28" s="160" t="s">
        <v>374</v>
      </c>
      <c r="I28" s="151"/>
      <c r="J28" s="151"/>
      <c r="K28" s="151"/>
      <c r="L28" s="151"/>
      <c r="M28" s="151"/>
      <c r="N28" s="151"/>
      <c r="O28" s="151" t="s">
        <v>114</v>
      </c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</row>
    <row r="29" spans="1:44" outlineLevel="1" x14ac:dyDescent="0.2">
      <c r="A29" s="152">
        <v>11</v>
      </c>
      <c r="B29" s="157" t="s">
        <v>120</v>
      </c>
      <c r="C29" s="183" t="s">
        <v>121</v>
      </c>
      <c r="D29" s="159" t="s">
        <v>122</v>
      </c>
      <c r="E29" s="164">
        <v>16.268750000000001</v>
      </c>
      <c r="F29" s="247">
        <v>0</v>
      </c>
      <c r="G29" s="167">
        <f t="shared" ref="G29:G34" si="1">F29*E29</f>
        <v>0</v>
      </c>
      <c r="H29" s="160" t="s">
        <v>374</v>
      </c>
      <c r="I29" s="151"/>
      <c r="J29" s="151"/>
      <c r="K29" s="151"/>
      <c r="L29" s="151"/>
      <c r="M29" s="151"/>
      <c r="N29" s="151"/>
      <c r="O29" s="151" t="s">
        <v>114</v>
      </c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</row>
    <row r="30" spans="1:44" outlineLevel="1" x14ac:dyDescent="0.2">
      <c r="A30" s="152">
        <v>12</v>
      </c>
      <c r="B30" s="157" t="s">
        <v>123</v>
      </c>
      <c r="C30" s="183" t="s">
        <v>124</v>
      </c>
      <c r="D30" s="159" t="s">
        <v>122</v>
      </c>
      <c r="E30" s="164">
        <v>162.6875</v>
      </c>
      <c r="F30" s="247">
        <v>0</v>
      </c>
      <c r="G30" s="167">
        <f t="shared" si="1"/>
        <v>0</v>
      </c>
      <c r="H30" s="160" t="s">
        <v>374</v>
      </c>
      <c r="I30" s="151"/>
      <c r="J30" s="151"/>
      <c r="K30" s="151"/>
      <c r="L30" s="151"/>
      <c r="M30" s="151"/>
      <c r="N30" s="151"/>
      <c r="O30" s="151" t="s">
        <v>114</v>
      </c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</row>
    <row r="31" spans="1:44" outlineLevel="1" x14ac:dyDescent="0.2">
      <c r="A31" s="152">
        <v>13</v>
      </c>
      <c r="B31" s="157" t="s">
        <v>125</v>
      </c>
      <c r="C31" s="183" t="s">
        <v>126</v>
      </c>
      <c r="D31" s="159" t="s">
        <v>122</v>
      </c>
      <c r="E31" s="164">
        <v>16.268750000000001</v>
      </c>
      <c r="F31" s="247">
        <v>0</v>
      </c>
      <c r="G31" s="167">
        <f t="shared" si="1"/>
        <v>0</v>
      </c>
      <c r="H31" s="160" t="s">
        <v>374</v>
      </c>
      <c r="I31" s="151"/>
      <c r="J31" s="151"/>
      <c r="K31" s="151"/>
      <c r="L31" s="151"/>
      <c r="M31" s="151"/>
      <c r="N31" s="151"/>
      <c r="O31" s="151" t="s">
        <v>114</v>
      </c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</row>
    <row r="32" spans="1:44" outlineLevel="1" x14ac:dyDescent="0.2">
      <c r="A32" s="152">
        <v>14</v>
      </c>
      <c r="B32" s="157" t="s">
        <v>127</v>
      </c>
      <c r="C32" s="183" t="s">
        <v>128</v>
      </c>
      <c r="D32" s="159" t="s">
        <v>117</v>
      </c>
      <c r="E32" s="164">
        <v>293</v>
      </c>
      <c r="F32" s="247">
        <v>0</v>
      </c>
      <c r="G32" s="167">
        <f t="shared" si="1"/>
        <v>0</v>
      </c>
      <c r="H32" s="160" t="s">
        <v>374</v>
      </c>
      <c r="I32" s="151"/>
      <c r="J32" s="151"/>
      <c r="K32" s="151"/>
      <c r="L32" s="151"/>
      <c r="M32" s="151"/>
      <c r="N32" s="151"/>
      <c r="O32" s="151" t="s">
        <v>114</v>
      </c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</row>
    <row r="33" spans="1:44" outlineLevel="1" x14ac:dyDescent="0.2">
      <c r="A33" s="152">
        <v>15</v>
      </c>
      <c r="B33" s="157" t="s">
        <v>129</v>
      </c>
      <c r="C33" s="183" t="s">
        <v>130</v>
      </c>
      <c r="D33" s="159" t="s">
        <v>117</v>
      </c>
      <c r="E33" s="164">
        <v>149</v>
      </c>
      <c r="F33" s="247">
        <v>0</v>
      </c>
      <c r="G33" s="167">
        <f t="shared" si="1"/>
        <v>0</v>
      </c>
      <c r="H33" s="160" t="s">
        <v>374</v>
      </c>
      <c r="I33" s="151"/>
      <c r="J33" s="151"/>
      <c r="K33" s="151"/>
      <c r="L33" s="151"/>
      <c r="M33" s="151"/>
      <c r="N33" s="151"/>
      <c r="O33" s="151" t="s">
        <v>114</v>
      </c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</row>
    <row r="34" spans="1:44" outlineLevel="1" x14ac:dyDescent="0.2">
      <c r="A34" s="152">
        <v>16</v>
      </c>
      <c r="B34" s="157" t="s">
        <v>131</v>
      </c>
      <c r="C34" s="183" t="s">
        <v>132</v>
      </c>
      <c r="D34" s="159" t="s">
        <v>117</v>
      </c>
      <c r="E34" s="164">
        <v>30</v>
      </c>
      <c r="F34" s="247">
        <v>0</v>
      </c>
      <c r="G34" s="167">
        <f t="shared" si="1"/>
        <v>0</v>
      </c>
      <c r="H34" s="160" t="s">
        <v>374</v>
      </c>
      <c r="I34" s="151"/>
      <c r="J34" s="151"/>
      <c r="K34" s="151"/>
      <c r="L34" s="151"/>
      <c r="M34" s="151"/>
      <c r="N34" s="151"/>
      <c r="O34" s="151" t="s">
        <v>114</v>
      </c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</row>
    <row r="35" spans="1:44" x14ac:dyDescent="0.2">
      <c r="A35" s="153" t="s">
        <v>84</v>
      </c>
      <c r="B35" s="158" t="s">
        <v>57</v>
      </c>
      <c r="C35" s="185" t="s">
        <v>58</v>
      </c>
      <c r="D35" s="162"/>
      <c r="E35" s="166"/>
      <c r="F35" s="248"/>
      <c r="G35" s="168">
        <f>SUMIF(O36:O37,"&lt;&gt;NOR",G36:G37)</f>
        <v>0</v>
      </c>
      <c r="H35" s="163"/>
      <c r="O35" t="s">
        <v>85</v>
      </c>
    </row>
    <row r="36" spans="1:44" outlineLevel="1" x14ac:dyDescent="0.2">
      <c r="A36" s="152">
        <v>17</v>
      </c>
      <c r="B36" s="157" t="s">
        <v>133</v>
      </c>
      <c r="C36" s="183" t="s">
        <v>134</v>
      </c>
      <c r="D36" s="159" t="s">
        <v>122</v>
      </c>
      <c r="E36" s="164">
        <v>1027.9088400000001</v>
      </c>
      <c r="F36" s="247">
        <v>0</v>
      </c>
      <c r="G36" s="167">
        <f>F36*E36</f>
        <v>0</v>
      </c>
      <c r="H36" s="160" t="s">
        <v>374</v>
      </c>
      <c r="I36" s="151"/>
      <c r="J36" s="151"/>
      <c r="K36" s="151"/>
      <c r="L36" s="151"/>
      <c r="M36" s="151"/>
      <c r="N36" s="151"/>
      <c r="O36" s="151" t="s">
        <v>114</v>
      </c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</row>
    <row r="37" spans="1:44" outlineLevel="1" x14ac:dyDescent="0.2">
      <c r="A37" s="152"/>
      <c r="B37" s="157"/>
      <c r="C37" s="184" t="s">
        <v>135</v>
      </c>
      <c r="D37" s="161"/>
      <c r="E37" s="165">
        <v>1027.9088400000001</v>
      </c>
      <c r="F37" s="247"/>
      <c r="G37" s="167"/>
      <c r="H37" s="160"/>
      <c r="I37" s="151"/>
      <c r="J37" s="151"/>
      <c r="K37" s="151"/>
      <c r="L37" s="151"/>
      <c r="M37" s="151"/>
      <c r="N37" s="151"/>
      <c r="O37" s="151" t="s">
        <v>91</v>
      </c>
      <c r="P37" s="151">
        <v>0</v>
      </c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</row>
    <row r="38" spans="1:44" x14ac:dyDescent="0.2">
      <c r="A38" s="153" t="s">
        <v>84</v>
      </c>
      <c r="B38" s="158" t="s">
        <v>59</v>
      </c>
      <c r="C38" s="185" t="s">
        <v>60</v>
      </c>
      <c r="D38" s="162"/>
      <c r="E38" s="166"/>
      <c r="F38" s="248"/>
      <c r="G38" s="168">
        <f>SUMIF(O39:O75,"&lt;&gt;NOR",G39:G75)</f>
        <v>0</v>
      </c>
      <c r="H38" s="163"/>
      <c r="O38" t="s">
        <v>85</v>
      </c>
    </row>
    <row r="39" spans="1:44" outlineLevel="1" x14ac:dyDescent="0.2">
      <c r="A39" s="152">
        <v>18</v>
      </c>
      <c r="B39" s="157" t="s">
        <v>136</v>
      </c>
      <c r="C39" s="183" t="s">
        <v>137</v>
      </c>
      <c r="D39" s="159" t="s">
        <v>117</v>
      </c>
      <c r="E39" s="164">
        <v>24</v>
      </c>
      <c r="F39" s="247">
        <v>0</v>
      </c>
      <c r="G39" s="167">
        <f>F39*E39</f>
        <v>0</v>
      </c>
      <c r="H39" s="160" t="s">
        <v>374</v>
      </c>
      <c r="I39" s="151"/>
      <c r="J39" s="151"/>
      <c r="K39" s="151"/>
      <c r="L39" s="151"/>
      <c r="M39" s="151"/>
      <c r="N39" s="151"/>
      <c r="O39" s="151" t="s">
        <v>114</v>
      </c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</row>
    <row r="40" spans="1:44" outlineLevel="1" x14ac:dyDescent="0.2">
      <c r="A40" s="152">
        <v>19</v>
      </c>
      <c r="B40" s="157" t="s">
        <v>138</v>
      </c>
      <c r="C40" s="183" t="s">
        <v>139</v>
      </c>
      <c r="D40" s="159" t="s">
        <v>117</v>
      </c>
      <c r="E40" s="164">
        <v>298</v>
      </c>
      <c r="F40" s="247">
        <v>0</v>
      </c>
      <c r="G40" s="167">
        <f t="shared" ref="G40:G75" si="2">F40*E40</f>
        <v>0</v>
      </c>
      <c r="H40" s="160" t="s">
        <v>374</v>
      </c>
      <c r="I40" s="151"/>
      <c r="J40" s="151"/>
      <c r="K40" s="151"/>
      <c r="L40" s="151"/>
      <c r="M40" s="151"/>
      <c r="N40" s="151"/>
      <c r="O40" s="151" t="s">
        <v>114</v>
      </c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</row>
    <row r="41" spans="1:44" outlineLevel="1" x14ac:dyDescent="0.2">
      <c r="A41" s="152">
        <v>20</v>
      </c>
      <c r="B41" s="157" t="s">
        <v>140</v>
      </c>
      <c r="C41" s="183" t="s">
        <v>141</v>
      </c>
      <c r="D41" s="159" t="s">
        <v>117</v>
      </c>
      <c r="E41" s="164">
        <v>211</v>
      </c>
      <c r="F41" s="247">
        <v>0</v>
      </c>
      <c r="G41" s="167">
        <f t="shared" si="2"/>
        <v>0</v>
      </c>
      <c r="H41" s="160" t="s">
        <v>374</v>
      </c>
      <c r="I41" s="151"/>
      <c r="J41" s="151"/>
      <c r="K41" s="151"/>
      <c r="L41" s="151"/>
      <c r="M41" s="151"/>
      <c r="N41" s="151"/>
      <c r="O41" s="151" t="s">
        <v>114</v>
      </c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</row>
    <row r="42" spans="1:44" outlineLevel="1" x14ac:dyDescent="0.2">
      <c r="A42" s="152">
        <v>21</v>
      </c>
      <c r="B42" s="157" t="s">
        <v>142</v>
      </c>
      <c r="C42" s="183" t="s">
        <v>143</v>
      </c>
      <c r="D42" s="159" t="s">
        <v>117</v>
      </c>
      <c r="E42" s="164">
        <v>275</v>
      </c>
      <c r="F42" s="247">
        <v>0</v>
      </c>
      <c r="G42" s="167">
        <f t="shared" si="2"/>
        <v>0</v>
      </c>
      <c r="H42" s="160" t="s">
        <v>374</v>
      </c>
      <c r="I42" s="151"/>
      <c r="J42" s="151"/>
      <c r="K42" s="151"/>
      <c r="L42" s="151"/>
      <c r="M42" s="151"/>
      <c r="N42" s="151"/>
      <c r="O42" s="151" t="s">
        <v>114</v>
      </c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</row>
    <row r="43" spans="1:44" outlineLevel="1" x14ac:dyDescent="0.2">
      <c r="A43" s="152">
        <v>22</v>
      </c>
      <c r="B43" s="157" t="s">
        <v>144</v>
      </c>
      <c r="C43" s="183" t="s">
        <v>145</v>
      </c>
      <c r="D43" s="159" t="s">
        <v>117</v>
      </c>
      <c r="E43" s="164">
        <v>149</v>
      </c>
      <c r="F43" s="247">
        <v>0</v>
      </c>
      <c r="G43" s="167">
        <f t="shared" si="2"/>
        <v>0</v>
      </c>
      <c r="H43" s="160" t="s">
        <v>374</v>
      </c>
      <c r="I43" s="151"/>
      <c r="J43" s="151"/>
      <c r="K43" s="151"/>
      <c r="L43" s="151"/>
      <c r="M43" s="151"/>
      <c r="N43" s="151"/>
      <c r="O43" s="151" t="s">
        <v>114</v>
      </c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</row>
    <row r="44" spans="1:44" outlineLevel="1" x14ac:dyDescent="0.2">
      <c r="A44" s="152">
        <v>23</v>
      </c>
      <c r="B44" s="157" t="s">
        <v>146</v>
      </c>
      <c r="C44" s="183" t="s">
        <v>147</v>
      </c>
      <c r="D44" s="159" t="s">
        <v>117</v>
      </c>
      <c r="E44" s="164">
        <v>12</v>
      </c>
      <c r="F44" s="247">
        <v>0</v>
      </c>
      <c r="G44" s="167">
        <f t="shared" si="2"/>
        <v>0</v>
      </c>
      <c r="H44" s="160" t="s">
        <v>374</v>
      </c>
      <c r="I44" s="151"/>
      <c r="J44" s="151"/>
      <c r="K44" s="151"/>
      <c r="L44" s="151"/>
      <c r="M44" s="151"/>
      <c r="N44" s="151"/>
      <c r="O44" s="151" t="s">
        <v>114</v>
      </c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</row>
    <row r="45" spans="1:44" outlineLevel="1" x14ac:dyDescent="0.2">
      <c r="A45" s="152">
        <v>24</v>
      </c>
      <c r="B45" s="157" t="s">
        <v>148</v>
      </c>
      <c r="C45" s="183" t="s">
        <v>149</v>
      </c>
      <c r="D45" s="159" t="s">
        <v>117</v>
      </c>
      <c r="E45" s="164">
        <v>18</v>
      </c>
      <c r="F45" s="247">
        <v>0</v>
      </c>
      <c r="G45" s="167">
        <f t="shared" si="2"/>
        <v>0</v>
      </c>
      <c r="H45" s="160" t="s">
        <v>374</v>
      </c>
      <c r="I45" s="151"/>
      <c r="J45" s="151"/>
      <c r="K45" s="151"/>
      <c r="L45" s="151"/>
      <c r="M45" s="151"/>
      <c r="N45" s="151"/>
      <c r="O45" s="151" t="s">
        <v>114</v>
      </c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</row>
    <row r="46" spans="1:44" outlineLevel="1" x14ac:dyDescent="0.2">
      <c r="A46" s="152">
        <v>25</v>
      </c>
      <c r="B46" s="157" t="s">
        <v>150</v>
      </c>
      <c r="C46" s="183" t="s">
        <v>151</v>
      </c>
      <c r="D46" s="159" t="s">
        <v>117</v>
      </c>
      <c r="E46" s="164">
        <v>18</v>
      </c>
      <c r="F46" s="247">
        <v>0</v>
      </c>
      <c r="G46" s="167">
        <f t="shared" si="2"/>
        <v>0</v>
      </c>
      <c r="H46" s="160" t="s">
        <v>374</v>
      </c>
      <c r="I46" s="151"/>
      <c r="J46" s="151"/>
      <c r="K46" s="151"/>
      <c r="L46" s="151"/>
      <c r="M46" s="151"/>
      <c r="N46" s="151"/>
      <c r="O46" s="151" t="s">
        <v>152</v>
      </c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</row>
    <row r="47" spans="1:44" outlineLevel="1" x14ac:dyDescent="0.2">
      <c r="A47" s="152">
        <v>26</v>
      </c>
      <c r="B47" s="157" t="s">
        <v>153</v>
      </c>
      <c r="C47" s="183" t="s">
        <v>154</v>
      </c>
      <c r="D47" s="159" t="s">
        <v>117</v>
      </c>
      <c r="E47" s="164">
        <v>18</v>
      </c>
      <c r="F47" s="247">
        <v>0</v>
      </c>
      <c r="G47" s="167">
        <f t="shared" si="2"/>
        <v>0</v>
      </c>
      <c r="H47" s="160" t="s">
        <v>374</v>
      </c>
      <c r="I47" s="151"/>
      <c r="J47" s="151"/>
      <c r="K47" s="151"/>
      <c r="L47" s="151"/>
      <c r="M47" s="151"/>
      <c r="N47" s="151"/>
      <c r="O47" s="151" t="s">
        <v>114</v>
      </c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</row>
    <row r="48" spans="1:44" outlineLevel="1" x14ac:dyDescent="0.2">
      <c r="A48" s="152">
        <v>27</v>
      </c>
      <c r="B48" s="157" t="s">
        <v>155</v>
      </c>
      <c r="C48" s="183" t="s">
        <v>156</v>
      </c>
      <c r="D48" s="159" t="s">
        <v>117</v>
      </c>
      <c r="E48" s="164">
        <v>18</v>
      </c>
      <c r="F48" s="247">
        <v>0</v>
      </c>
      <c r="G48" s="167">
        <f t="shared" si="2"/>
        <v>0</v>
      </c>
      <c r="H48" s="160" t="s">
        <v>374</v>
      </c>
      <c r="I48" s="151"/>
      <c r="J48" s="151"/>
      <c r="K48" s="151"/>
      <c r="L48" s="151"/>
      <c r="M48" s="151"/>
      <c r="N48" s="151"/>
      <c r="O48" s="151" t="s">
        <v>152</v>
      </c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</row>
    <row r="49" spans="1:44" outlineLevel="1" x14ac:dyDescent="0.2">
      <c r="A49" s="152">
        <v>28</v>
      </c>
      <c r="B49" s="157" t="s">
        <v>157</v>
      </c>
      <c r="C49" s="183" t="s">
        <v>158</v>
      </c>
      <c r="D49" s="159" t="s">
        <v>117</v>
      </c>
      <c r="E49" s="164">
        <v>65</v>
      </c>
      <c r="F49" s="247">
        <v>0</v>
      </c>
      <c r="G49" s="167">
        <f t="shared" si="2"/>
        <v>0</v>
      </c>
      <c r="H49" s="160" t="s">
        <v>374</v>
      </c>
      <c r="I49" s="151"/>
      <c r="J49" s="151"/>
      <c r="K49" s="151"/>
      <c r="L49" s="151"/>
      <c r="M49" s="151"/>
      <c r="N49" s="151"/>
      <c r="O49" s="151" t="s">
        <v>114</v>
      </c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</row>
    <row r="50" spans="1:44" outlineLevel="1" x14ac:dyDescent="0.2">
      <c r="A50" s="152">
        <v>29</v>
      </c>
      <c r="B50" s="157" t="s">
        <v>159</v>
      </c>
      <c r="C50" s="183" t="s">
        <v>160</v>
      </c>
      <c r="D50" s="159" t="s">
        <v>117</v>
      </c>
      <c r="E50" s="164">
        <v>65</v>
      </c>
      <c r="F50" s="247">
        <v>0</v>
      </c>
      <c r="G50" s="167">
        <f t="shared" si="2"/>
        <v>0</v>
      </c>
      <c r="H50" s="160" t="s">
        <v>374</v>
      </c>
      <c r="I50" s="151"/>
      <c r="J50" s="151"/>
      <c r="K50" s="151"/>
      <c r="L50" s="151"/>
      <c r="M50" s="151"/>
      <c r="N50" s="151"/>
      <c r="O50" s="151" t="s">
        <v>152</v>
      </c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</row>
    <row r="51" spans="1:44" outlineLevel="1" x14ac:dyDescent="0.2">
      <c r="A51" s="152">
        <v>30</v>
      </c>
      <c r="B51" s="157" t="s">
        <v>161</v>
      </c>
      <c r="C51" s="183" t="s">
        <v>162</v>
      </c>
      <c r="D51" s="159" t="s">
        <v>117</v>
      </c>
      <c r="E51" s="164">
        <v>240</v>
      </c>
      <c r="F51" s="247">
        <v>0</v>
      </c>
      <c r="G51" s="167">
        <f t="shared" si="2"/>
        <v>0</v>
      </c>
      <c r="H51" s="160" t="s">
        <v>374</v>
      </c>
      <c r="I51" s="151"/>
      <c r="J51" s="151"/>
      <c r="K51" s="151"/>
      <c r="L51" s="151"/>
      <c r="M51" s="151"/>
      <c r="N51" s="151"/>
      <c r="O51" s="151" t="s">
        <v>114</v>
      </c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</row>
    <row r="52" spans="1:44" outlineLevel="1" x14ac:dyDescent="0.2">
      <c r="A52" s="152">
        <v>31</v>
      </c>
      <c r="B52" s="157" t="s">
        <v>163</v>
      </c>
      <c r="C52" s="183" t="s">
        <v>164</v>
      </c>
      <c r="D52" s="159" t="s">
        <v>117</v>
      </c>
      <c r="E52" s="164">
        <v>95</v>
      </c>
      <c r="F52" s="247">
        <v>0</v>
      </c>
      <c r="G52" s="167">
        <f t="shared" si="2"/>
        <v>0</v>
      </c>
      <c r="H52" s="160" t="s">
        <v>374</v>
      </c>
      <c r="I52" s="151"/>
      <c r="J52" s="151"/>
      <c r="K52" s="151"/>
      <c r="L52" s="151"/>
      <c r="M52" s="151"/>
      <c r="N52" s="151"/>
      <c r="O52" s="151" t="s">
        <v>114</v>
      </c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</row>
    <row r="53" spans="1:44" outlineLevel="1" x14ac:dyDescent="0.2">
      <c r="A53" s="152">
        <v>32</v>
      </c>
      <c r="B53" s="157" t="s">
        <v>165</v>
      </c>
      <c r="C53" s="183" t="s">
        <v>166</v>
      </c>
      <c r="D53" s="159" t="s">
        <v>117</v>
      </c>
      <c r="E53" s="164">
        <v>88</v>
      </c>
      <c r="F53" s="247">
        <v>0</v>
      </c>
      <c r="G53" s="167">
        <f t="shared" si="2"/>
        <v>0</v>
      </c>
      <c r="H53" s="160" t="s">
        <v>374</v>
      </c>
      <c r="I53" s="151"/>
      <c r="J53" s="151"/>
      <c r="K53" s="151"/>
      <c r="L53" s="151"/>
      <c r="M53" s="151"/>
      <c r="N53" s="151"/>
      <c r="O53" s="151" t="s">
        <v>114</v>
      </c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</row>
    <row r="54" spans="1:44" outlineLevel="1" x14ac:dyDescent="0.2">
      <c r="A54" s="152">
        <v>33</v>
      </c>
      <c r="B54" s="157" t="s">
        <v>167</v>
      </c>
      <c r="C54" s="183" t="s">
        <v>168</v>
      </c>
      <c r="D54" s="159" t="s">
        <v>117</v>
      </c>
      <c r="E54" s="164">
        <v>5</v>
      </c>
      <c r="F54" s="247">
        <v>0</v>
      </c>
      <c r="G54" s="167">
        <f t="shared" si="2"/>
        <v>0</v>
      </c>
      <c r="H54" s="160" t="s">
        <v>374</v>
      </c>
      <c r="I54" s="151"/>
      <c r="J54" s="151"/>
      <c r="K54" s="151"/>
      <c r="L54" s="151"/>
      <c r="M54" s="151"/>
      <c r="N54" s="151"/>
      <c r="O54" s="151" t="s">
        <v>114</v>
      </c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</row>
    <row r="55" spans="1:44" outlineLevel="1" x14ac:dyDescent="0.2">
      <c r="A55" s="152">
        <v>34</v>
      </c>
      <c r="B55" s="157" t="s">
        <v>169</v>
      </c>
      <c r="C55" s="183" t="s">
        <v>170</v>
      </c>
      <c r="D55" s="159" t="s">
        <v>117</v>
      </c>
      <c r="E55" s="164">
        <v>46</v>
      </c>
      <c r="F55" s="247">
        <v>0</v>
      </c>
      <c r="G55" s="167">
        <f t="shared" si="2"/>
        <v>0</v>
      </c>
      <c r="H55" s="160" t="s">
        <v>374</v>
      </c>
      <c r="I55" s="151"/>
      <c r="J55" s="151"/>
      <c r="K55" s="151"/>
      <c r="L55" s="151"/>
      <c r="M55" s="151"/>
      <c r="N55" s="151"/>
      <c r="O55" s="151" t="s">
        <v>114</v>
      </c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</row>
    <row r="56" spans="1:44" ht="22.5" outlineLevel="1" x14ac:dyDescent="0.2">
      <c r="A56" s="152">
        <v>35</v>
      </c>
      <c r="B56" s="157" t="s">
        <v>171</v>
      </c>
      <c r="C56" s="183" t="s">
        <v>172</v>
      </c>
      <c r="D56" s="159" t="s">
        <v>113</v>
      </c>
      <c r="E56" s="164">
        <v>3</v>
      </c>
      <c r="F56" s="247">
        <v>0</v>
      </c>
      <c r="G56" s="167">
        <f t="shared" si="2"/>
        <v>0</v>
      </c>
      <c r="H56" s="160" t="s">
        <v>374</v>
      </c>
      <c r="I56" s="151"/>
      <c r="J56" s="151"/>
      <c r="K56" s="151"/>
      <c r="L56" s="151"/>
      <c r="M56" s="151"/>
      <c r="N56" s="151"/>
      <c r="O56" s="151" t="s">
        <v>114</v>
      </c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</row>
    <row r="57" spans="1:44" outlineLevel="1" x14ac:dyDescent="0.2">
      <c r="A57" s="152">
        <v>36</v>
      </c>
      <c r="B57" s="157" t="s">
        <v>173</v>
      </c>
      <c r="C57" s="183" t="s">
        <v>174</v>
      </c>
      <c r="D57" s="159" t="s">
        <v>113</v>
      </c>
      <c r="E57" s="164">
        <v>38</v>
      </c>
      <c r="F57" s="247">
        <v>0</v>
      </c>
      <c r="G57" s="167">
        <f t="shared" si="2"/>
        <v>0</v>
      </c>
      <c r="H57" s="160" t="s">
        <v>374</v>
      </c>
      <c r="I57" s="151"/>
      <c r="J57" s="151"/>
      <c r="K57" s="151"/>
      <c r="L57" s="151"/>
      <c r="M57" s="151"/>
      <c r="N57" s="151"/>
      <c r="O57" s="151" t="s">
        <v>114</v>
      </c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</row>
    <row r="58" spans="1:44" outlineLevel="1" x14ac:dyDescent="0.2">
      <c r="A58" s="152">
        <v>37</v>
      </c>
      <c r="B58" s="157" t="s">
        <v>175</v>
      </c>
      <c r="C58" s="183" t="s">
        <v>176</v>
      </c>
      <c r="D58" s="159" t="s">
        <v>113</v>
      </c>
      <c r="E58" s="164">
        <v>43</v>
      </c>
      <c r="F58" s="247">
        <v>0</v>
      </c>
      <c r="G58" s="167">
        <f t="shared" si="2"/>
        <v>0</v>
      </c>
      <c r="H58" s="160" t="s">
        <v>374</v>
      </c>
      <c r="I58" s="151"/>
      <c r="J58" s="151"/>
      <c r="K58" s="151"/>
      <c r="L58" s="151"/>
      <c r="M58" s="151"/>
      <c r="N58" s="151"/>
      <c r="O58" s="151" t="s">
        <v>114</v>
      </c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</row>
    <row r="59" spans="1:44" outlineLevel="1" x14ac:dyDescent="0.2">
      <c r="A59" s="152">
        <v>38</v>
      </c>
      <c r="B59" s="157" t="s">
        <v>177</v>
      </c>
      <c r="C59" s="183" t="s">
        <v>178</v>
      </c>
      <c r="D59" s="159" t="s">
        <v>113</v>
      </c>
      <c r="E59" s="164">
        <v>33</v>
      </c>
      <c r="F59" s="247">
        <v>0</v>
      </c>
      <c r="G59" s="167">
        <f t="shared" si="2"/>
        <v>0</v>
      </c>
      <c r="H59" s="160" t="s">
        <v>374</v>
      </c>
      <c r="I59" s="151"/>
      <c r="J59" s="151"/>
      <c r="K59" s="151"/>
      <c r="L59" s="151"/>
      <c r="M59" s="151"/>
      <c r="N59" s="151"/>
      <c r="O59" s="151" t="s">
        <v>114</v>
      </c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</row>
    <row r="60" spans="1:44" ht="22.5" outlineLevel="1" x14ac:dyDescent="0.2">
      <c r="A60" s="152">
        <v>39</v>
      </c>
      <c r="B60" s="157" t="s">
        <v>179</v>
      </c>
      <c r="C60" s="183" t="s">
        <v>180</v>
      </c>
      <c r="D60" s="159" t="s">
        <v>113</v>
      </c>
      <c r="E60" s="164">
        <v>1</v>
      </c>
      <c r="F60" s="247">
        <v>0</v>
      </c>
      <c r="G60" s="167">
        <f t="shared" si="2"/>
        <v>0</v>
      </c>
      <c r="H60" s="160" t="s">
        <v>374</v>
      </c>
      <c r="I60" s="151"/>
      <c r="J60" s="151"/>
      <c r="K60" s="151"/>
      <c r="L60" s="151"/>
      <c r="M60" s="151"/>
      <c r="N60" s="151"/>
      <c r="O60" s="151" t="s">
        <v>114</v>
      </c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</row>
    <row r="61" spans="1:44" ht="22.5" outlineLevel="1" x14ac:dyDescent="0.2">
      <c r="A61" s="152">
        <v>40</v>
      </c>
      <c r="B61" s="157" t="s">
        <v>181</v>
      </c>
      <c r="C61" s="183" t="s">
        <v>339</v>
      </c>
      <c r="D61" s="159" t="s">
        <v>113</v>
      </c>
      <c r="E61" s="164">
        <v>3</v>
      </c>
      <c r="F61" s="247">
        <v>0</v>
      </c>
      <c r="G61" s="167">
        <f t="shared" si="2"/>
        <v>0</v>
      </c>
      <c r="H61" s="160" t="s">
        <v>375</v>
      </c>
      <c r="I61" s="151"/>
      <c r="J61" s="151"/>
      <c r="K61" s="151"/>
      <c r="L61" s="151"/>
      <c r="M61" s="151"/>
      <c r="N61" s="151"/>
      <c r="O61" s="151" t="s">
        <v>114</v>
      </c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</row>
    <row r="62" spans="1:44" ht="22.5" outlineLevel="1" x14ac:dyDescent="0.2">
      <c r="A62" s="152">
        <v>41</v>
      </c>
      <c r="B62" s="157" t="s">
        <v>182</v>
      </c>
      <c r="C62" s="183" t="s">
        <v>340</v>
      </c>
      <c r="D62" s="159" t="s">
        <v>113</v>
      </c>
      <c r="E62" s="164">
        <v>1</v>
      </c>
      <c r="F62" s="247">
        <v>0</v>
      </c>
      <c r="G62" s="167">
        <f t="shared" si="2"/>
        <v>0</v>
      </c>
      <c r="H62" s="160" t="s">
        <v>375</v>
      </c>
      <c r="I62" s="151"/>
      <c r="J62" s="151"/>
      <c r="K62" s="151"/>
      <c r="L62" s="151"/>
      <c r="M62" s="151"/>
      <c r="N62" s="151"/>
      <c r="O62" s="151" t="s">
        <v>114</v>
      </c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</row>
    <row r="63" spans="1:44" ht="22.5" outlineLevel="1" x14ac:dyDescent="0.2">
      <c r="A63" s="152">
        <v>42</v>
      </c>
      <c r="B63" s="157" t="s">
        <v>183</v>
      </c>
      <c r="C63" s="183" t="s">
        <v>341</v>
      </c>
      <c r="D63" s="159" t="s">
        <v>117</v>
      </c>
      <c r="E63" s="164">
        <v>211</v>
      </c>
      <c r="F63" s="247">
        <v>0</v>
      </c>
      <c r="G63" s="167">
        <f t="shared" si="2"/>
        <v>0</v>
      </c>
      <c r="H63" s="160" t="s">
        <v>375</v>
      </c>
      <c r="I63" s="151"/>
      <c r="J63" s="151"/>
      <c r="K63" s="151"/>
      <c r="L63" s="151"/>
      <c r="M63" s="151"/>
      <c r="N63" s="151"/>
      <c r="O63" s="151" t="s">
        <v>114</v>
      </c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</row>
    <row r="64" spans="1:44" ht="22.5" outlineLevel="1" x14ac:dyDescent="0.2">
      <c r="A64" s="152">
        <v>43</v>
      </c>
      <c r="B64" s="157" t="s">
        <v>184</v>
      </c>
      <c r="C64" s="183" t="s">
        <v>342</v>
      </c>
      <c r="D64" s="159" t="s">
        <v>113</v>
      </c>
      <c r="E64" s="164">
        <v>8</v>
      </c>
      <c r="F64" s="247">
        <v>0</v>
      </c>
      <c r="G64" s="167">
        <f t="shared" si="2"/>
        <v>0</v>
      </c>
      <c r="H64" s="160" t="s">
        <v>375</v>
      </c>
      <c r="I64" s="151"/>
      <c r="J64" s="151"/>
      <c r="K64" s="151"/>
      <c r="L64" s="151"/>
      <c r="M64" s="151"/>
      <c r="N64" s="151"/>
      <c r="O64" s="151" t="s">
        <v>152</v>
      </c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</row>
    <row r="65" spans="1:44" ht="22.5" outlineLevel="1" x14ac:dyDescent="0.2">
      <c r="A65" s="152">
        <v>44</v>
      </c>
      <c r="B65" s="157" t="s">
        <v>185</v>
      </c>
      <c r="C65" s="183" t="s">
        <v>343</v>
      </c>
      <c r="D65" s="159" t="s">
        <v>113</v>
      </c>
      <c r="E65" s="164">
        <v>82</v>
      </c>
      <c r="F65" s="247">
        <v>0</v>
      </c>
      <c r="G65" s="167">
        <f t="shared" si="2"/>
        <v>0</v>
      </c>
      <c r="H65" s="160" t="s">
        <v>375</v>
      </c>
      <c r="I65" s="151"/>
      <c r="J65" s="151"/>
      <c r="K65" s="151"/>
      <c r="L65" s="151"/>
      <c r="M65" s="151"/>
      <c r="N65" s="151"/>
      <c r="O65" s="151" t="s">
        <v>152</v>
      </c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</row>
    <row r="66" spans="1:44" ht="22.5" outlineLevel="1" x14ac:dyDescent="0.2">
      <c r="A66" s="152">
        <v>45</v>
      </c>
      <c r="B66" s="157" t="s">
        <v>186</v>
      </c>
      <c r="C66" s="183" t="s">
        <v>344</v>
      </c>
      <c r="D66" s="159" t="s">
        <v>113</v>
      </c>
      <c r="E66" s="164">
        <v>9</v>
      </c>
      <c r="F66" s="247">
        <v>0</v>
      </c>
      <c r="G66" s="167">
        <f t="shared" si="2"/>
        <v>0</v>
      </c>
      <c r="H66" s="160" t="s">
        <v>375</v>
      </c>
      <c r="I66" s="151"/>
      <c r="J66" s="151"/>
      <c r="K66" s="151"/>
      <c r="L66" s="151"/>
      <c r="M66" s="151"/>
      <c r="N66" s="151"/>
      <c r="O66" s="151" t="s">
        <v>114</v>
      </c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</row>
    <row r="67" spans="1:44" outlineLevel="1" x14ac:dyDescent="0.2">
      <c r="A67" s="152">
        <v>46</v>
      </c>
      <c r="B67" s="157" t="s">
        <v>187</v>
      </c>
      <c r="C67" s="183" t="s">
        <v>345</v>
      </c>
      <c r="D67" s="159" t="s">
        <v>113</v>
      </c>
      <c r="E67" s="164">
        <v>4</v>
      </c>
      <c r="F67" s="247">
        <v>0</v>
      </c>
      <c r="G67" s="167">
        <f t="shared" si="2"/>
        <v>0</v>
      </c>
      <c r="H67" s="160" t="s">
        <v>375</v>
      </c>
      <c r="I67" s="151"/>
      <c r="J67" s="151"/>
      <c r="K67" s="151"/>
      <c r="L67" s="151"/>
      <c r="M67" s="151"/>
      <c r="N67" s="151"/>
      <c r="O67" s="151" t="s">
        <v>114</v>
      </c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</row>
    <row r="68" spans="1:44" ht="22.5" outlineLevel="1" x14ac:dyDescent="0.2">
      <c r="A68" s="152">
        <v>47</v>
      </c>
      <c r="B68" s="157" t="s">
        <v>188</v>
      </c>
      <c r="C68" s="183" t="s">
        <v>346</v>
      </c>
      <c r="D68" s="159" t="s">
        <v>117</v>
      </c>
      <c r="E68" s="164">
        <v>5.37</v>
      </c>
      <c r="F68" s="247">
        <v>0</v>
      </c>
      <c r="G68" s="167">
        <f t="shared" si="2"/>
        <v>0</v>
      </c>
      <c r="H68" s="160" t="s">
        <v>375</v>
      </c>
      <c r="I68" s="151"/>
      <c r="J68" s="151"/>
      <c r="K68" s="151"/>
      <c r="L68" s="151"/>
      <c r="M68" s="151"/>
      <c r="N68" s="151"/>
      <c r="O68" s="151" t="s">
        <v>152</v>
      </c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</row>
    <row r="69" spans="1:44" ht="33.75" outlineLevel="1" x14ac:dyDescent="0.2">
      <c r="A69" s="152">
        <v>48</v>
      </c>
      <c r="B69" s="157" t="s">
        <v>189</v>
      </c>
      <c r="C69" s="183" t="s">
        <v>347</v>
      </c>
      <c r="D69" s="159" t="s">
        <v>113</v>
      </c>
      <c r="E69" s="164">
        <v>2</v>
      </c>
      <c r="F69" s="247">
        <v>0</v>
      </c>
      <c r="G69" s="167">
        <f t="shared" si="2"/>
        <v>0</v>
      </c>
      <c r="H69" s="160" t="s">
        <v>375</v>
      </c>
      <c r="I69" s="151"/>
      <c r="J69" s="151"/>
      <c r="K69" s="151"/>
      <c r="L69" s="151"/>
      <c r="M69" s="151"/>
      <c r="N69" s="151"/>
      <c r="O69" s="151" t="s">
        <v>152</v>
      </c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</row>
    <row r="70" spans="1:44" ht="22.5" outlineLevel="1" x14ac:dyDescent="0.2">
      <c r="A70" s="152">
        <v>49</v>
      </c>
      <c r="B70" s="157" t="s">
        <v>190</v>
      </c>
      <c r="C70" s="183" t="s">
        <v>348</v>
      </c>
      <c r="D70" s="159" t="s">
        <v>191</v>
      </c>
      <c r="E70" s="164">
        <v>1</v>
      </c>
      <c r="F70" s="247">
        <v>0</v>
      </c>
      <c r="G70" s="167">
        <f t="shared" si="2"/>
        <v>0</v>
      </c>
      <c r="H70" s="160" t="s">
        <v>375</v>
      </c>
      <c r="I70" s="151"/>
      <c r="J70" s="151"/>
      <c r="K70" s="151"/>
      <c r="L70" s="151"/>
      <c r="M70" s="151"/>
      <c r="N70" s="151"/>
      <c r="O70" s="151" t="s">
        <v>152</v>
      </c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</row>
    <row r="71" spans="1:44" outlineLevel="1" x14ac:dyDescent="0.2">
      <c r="A71" s="152">
        <v>50</v>
      </c>
      <c r="B71" s="157" t="s">
        <v>192</v>
      </c>
      <c r="C71" s="183" t="s">
        <v>349</v>
      </c>
      <c r="D71" s="159" t="s">
        <v>113</v>
      </c>
      <c r="E71" s="164">
        <v>1</v>
      </c>
      <c r="F71" s="247">
        <v>0</v>
      </c>
      <c r="G71" s="167">
        <f t="shared" si="2"/>
        <v>0</v>
      </c>
      <c r="H71" s="160" t="s">
        <v>375</v>
      </c>
      <c r="I71" s="151"/>
      <c r="J71" s="151"/>
      <c r="K71" s="151"/>
      <c r="L71" s="151"/>
      <c r="M71" s="151"/>
      <c r="N71" s="151"/>
      <c r="O71" s="151" t="s">
        <v>152</v>
      </c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</row>
    <row r="72" spans="1:44" ht="22.5" outlineLevel="1" x14ac:dyDescent="0.2">
      <c r="A72" s="152">
        <v>51</v>
      </c>
      <c r="B72" s="157" t="s">
        <v>193</v>
      </c>
      <c r="C72" s="183" t="s">
        <v>350</v>
      </c>
      <c r="D72" s="159" t="s">
        <v>113</v>
      </c>
      <c r="E72" s="164">
        <v>5</v>
      </c>
      <c r="F72" s="247">
        <v>0</v>
      </c>
      <c r="G72" s="167">
        <f t="shared" si="2"/>
        <v>0</v>
      </c>
      <c r="H72" s="160" t="s">
        <v>375</v>
      </c>
      <c r="I72" s="151"/>
      <c r="J72" s="151"/>
      <c r="K72" s="151"/>
      <c r="L72" s="151"/>
      <c r="M72" s="151"/>
      <c r="N72" s="151"/>
      <c r="O72" s="151" t="s">
        <v>114</v>
      </c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</row>
    <row r="73" spans="1:44" outlineLevel="1" x14ac:dyDescent="0.2">
      <c r="A73" s="152">
        <v>52</v>
      </c>
      <c r="B73" s="157" t="s">
        <v>194</v>
      </c>
      <c r="C73" s="183" t="s">
        <v>195</v>
      </c>
      <c r="D73" s="159" t="s">
        <v>117</v>
      </c>
      <c r="E73" s="164">
        <v>533</v>
      </c>
      <c r="F73" s="247">
        <v>0</v>
      </c>
      <c r="G73" s="167">
        <f t="shared" si="2"/>
        <v>0</v>
      </c>
      <c r="H73" s="160" t="s">
        <v>374</v>
      </c>
      <c r="I73" s="151"/>
      <c r="J73" s="151"/>
      <c r="K73" s="151"/>
      <c r="L73" s="151"/>
      <c r="M73" s="151"/>
      <c r="N73" s="151"/>
      <c r="O73" s="151" t="s">
        <v>114</v>
      </c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</row>
    <row r="74" spans="1:44" outlineLevel="1" x14ac:dyDescent="0.2">
      <c r="A74" s="152">
        <v>53</v>
      </c>
      <c r="B74" s="157" t="s">
        <v>196</v>
      </c>
      <c r="C74" s="183" t="s">
        <v>197</v>
      </c>
      <c r="D74" s="159" t="s">
        <v>117</v>
      </c>
      <c r="E74" s="164">
        <v>1029</v>
      </c>
      <c r="F74" s="247">
        <v>0</v>
      </c>
      <c r="G74" s="167">
        <f t="shared" si="2"/>
        <v>0</v>
      </c>
      <c r="H74" s="160" t="s">
        <v>374</v>
      </c>
      <c r="I74" s="151"/>
      <c r="J74" s="151"/>
      <c r="K74" s="151"/>
      <c r="L74" s="151"/>
      <c r="M74" s="151"/>
      <c r="N74" s="151"/>
      <c r="O74" s="151" t="s">
        <v>114</v>
      </c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</row>
    <row r="75" spans="1:44" outlineLevel="1" x14ac:dyDescent="0.2">
      <c r="A75" s="152">
        <v>54</v>
      </c>
      <c r="B75" s="157" t="s">
        <v>198</v>
      </c>
      <c r="C75" s="183" t="s">
        <v>199</v>
      </c>
      <c r="D75" s="159" t="s">
        <v>122</v>
      </c>
      <c r="E75" s="164">
        <v>35.745190000000001</v>
      </c>
      <c r="F75" s="247">
        <v>0</v>
      </c>
      <c r="G75" s="167">
        <f t="shared" si="2"/>
        <v>0</v>
      </c>
      <c r="H75" s="160" t="s">
        <v>374</v>
      </c>
      <c r="I75" s="151"/>
      <c r="J75" s="151"/>
      <c r="K75" s="151"/>
      <c r="L75" s="151"/>
      <c r="M75" s="151"/>
      <c r="N75" s="151"/>
      <c r="O75" s="151" t="s">
        <v>114</v>
      </c>
      <c r="P75" s="151"/>
      <c r="Q75" s="151"/>
      <c r="R75" s="151"/>
      <c r="S75" s="151"/>
      <c r="T75" s="151"/>
      <c r="U75" s="151"/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</row>
    <row r="76" spans="1:44" x14ac:dyDescent="0.2">
      <c r="A76" s="153" t="s">
        <v>84</v>
      </c>
      <c r="B76" s="158" t="s">
        <v>61</v>
      </c>
      <c r="C76" s="185" t="s">
        <v>62</v>
      </c>
      <c r="D76" s="162"/>
      <c r="E76" s="166"/>
      <c r="F76" s="248"/>
      <c r="G76" s="168">
        <f>SUMIF(O77:O121,"&lt;&gt;NOR",G77:G121)</f>
        <v>0</v>
      </c>
      <c r="H76" s="163"/>
      <c r="O76" t="s">
        <v>85</v>
      </c>
    </row>
    <row r="77" spans="1:44" ht="22.5" outlineLevel="1" x14ac:dyDescent="0.2">
      <c r="A77" s="152">
        <v>55</v>
      </c>
      <c r="B77" s="157" t="s">
        <v>200</v>
      </c>
      <c r="C77" s="183" t="s">
        <v>201</v>
      </c>
      <c r="D77" s="159" t="s">
        <v>202</v>
      </c>
      <c r="E77" s="164">
        <v>9</v>
      </c>
      <c r="F77" s="247">
        <v>0</v>
      </c>
      <c r="G77" s="167">
        <f>F77*E77</f>
        <v>0</v>
      </c>
      <c r="H77" s="160" t="s">
        <v>374</v>
      </c>
      <c r="I77" s="151"/>
      <c r="J77" s="151"/>
      <c r="K77" s="151"/>
      <c r="L77" s="151"/>
      <c r="M77" s="151"/>
      <c r="N77" s="151"/>
      <c r="O77" s="151" t="s">
        <v>114</v>
      </c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</row>
    <row r="78" spans="1:44" ht="22.5" outlineLevel="1" x14ac:dyDescent="0.2">
      <c r="A78" s="152">
        <v>56</v>
      </c>
      <c r="B78" s="157" t="s">
        <v>203</v>
      </c>
      <c r="C78" s="183" t="s">
        <v>204</v>
      </c>
      <c r="D78" s="159" t="s">
        <v>113</v>
      </c>
      <c r="E78" s="164">
        <v>7</v>
      </c>
      <c r="F78" s="247">
        <v>0</v>
      </c>
      <c r="G78" s="167">
        <f t="shared" ref="G78:G121" si="3">F78*E78</f>
        <v>0</v>
      </c>
      <c r="H78" s="160" t="s">
        <v>374</v>
      </c>
      <c r="I78" s="151"/>
      <c r="J78" s="151"/>
      <c r="K78" s="151"/>
      <c r="L78" s="151"/>
      <c r="M78" s="151"/>
      <c r="N78" s="151"/>
      <c r="O78" s="151" t="s">
        <v>114</v>
      </c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</row>
    <row r="79" spans="1:44" outlineLevel="1" x14ac:dyDescent="0.2">
      <c r="A79" s="152">
        <v>57</v>
      </c>
      <c r="B79" s="157" t="s">
        <v>205</v>
      </c>
      <c r="C79" s="183" t="s">
        <v>206</v>
      </c>
      <c r="D79" s="159" t="s">
        <v>117</v>
      </c>
      <c r="E79" s="164">
        <v>1272</v>
      </c>
      <c r="F79" s="247">
        <v>0</v>
      </c>
      <c r="G79" s="167">
        <f t="shared" si="3"/>
        <v>0</v>
      </c>
      <c r="H79" s="160" t="s">
        <v>374</v>
      </c>
      <c r="I79" s="151"/>
      <c r="J79" s="151"/>
      <c r="K79" s="151"/>
      <c r="L79" s="151"/>
      <c r="M79" s="151"/>
      <c r="N79" s="151"/>
      <c r="O79" s="151" t="s">
        <v>114</v>
      </c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</row>
    <row r="80" spans="1:44" outlineLevel="1" x14ac:dyDescent="0.2">
      <c r="A80" s="152">
        <v>58</v>
      </c>
      <c r="B80" s="157" t="s">
        <v>207</v>
      </c>
      <c r="C80" s="183" t="s">
        <v>208</v>
      </c>
      <c r="D80" s="159" t="s">
        <v>117</v>
      </c>
      <c r="E80" s="164">
        <v>411</v>
      </c>
      <c r="F80" s="247">
        <v>0</v>
      </c>
      <c r="G80" s="167">
        <f t="shared" si="3"/>
        <v>0</v>
      </c>
      <c r="H80" s="160" t="s">
        <v>374</v>
      </c>
      <c r="I80" s="151"/>
      <c r="J80" s="151"/>
      <c r="K80" s="151"/>
      <c r="L80" s="151"/>
      <c r="M80" s="151"/>
      <c r="N80" s="151"/>
      <c r="O80" s="151" t="s">
        <v>114</v>
      </c>
      <c r="P80" s="151"/>
      <c r="Q80" s="151"/>
      <c r="R80" s="151"/>
      <c r="S80" s="151"/>
      <c r="T80" s="151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</row>
    <row r="81" spans="1:44" outlineLevel="1" x14ac:dyDescent="0.2">
      <c r="A81" s="152">
        <v>59</v>
      </c>
      <c r="B81" s="157" t="s">
        <v>209</v>
      </c>
      <c r="C81" s="183" t="s">
        <v>210</v>
      </c>
      <c r="D81" s="159" t="s">
        <v>117</v>
      </c>
      <c r="E81" s="164">
        <v>265</v>
      </c>
      <c r="F81" s="247">
        <v>0</v>
      </c>
      <c r="G81" s="167">
        <f t="shared" si="3"/>
        <v>0</v>
      </c>
      <c r="H81" s="160" t="s">
        <v>374</v>
      </c>
      <c r="I81" s="151"/>
      <c r="J81" s="151"/>
      <c r="K81" s="151"/>
      <c r="L81" s="151"/>
      <c r="M81" s="151"/>
      <c r="N81" s="151"/>
      <c r="O81" s="151" t="s">
        <v>114</v>
      </c>
      <c r="P81" s="151"/>
      <c r="Q81" s="151"/>
      <c r="R81" s="151"/>
      <c r="S81" s="151"/>
      <c r="T81" s="151"/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</row>
    <row r="82" spans="1:44" outlineLevel="1" x14ac:dyDescent="0.2">
      <c r="A82" s="152">
        <v>60</v>
      </c>
      <c r="B82" s="157" t="s">
        <v>211</v>
      </c>
      <c r="C82" s="183" t="s">
        <v>212</v>
      </c>
      <c r="D82" s="159" t="s">
        <v>117</v>
      </c>
      <c r="E82" s="164">
        <v>57</v>
      </c>
      <c r="F82" s="247">
        <v>0</v>
      </c>
      <c r="G82" s="167">
        <f t="shared" si="3"/>
        <v>0</v>
      </c>
      <c r="H82" s="160" t="s">
        <v>374</v>
      </c>
      <c r="I82" s="151"/>
      <c r="J82" s="151"/>
      <c r="K82" s="151"/>
      <c r="L82" s="151"/>
      <c r="M82" s="151"/>
      <c r="N82" s="151"/>
      <c r="O82" s="151" t="s">
        <v>114</v>
      </c>
      <c r="P82" s="151"/>
      <c r="Q82" s="151"/>
      <c r="R82" s="151"/>
      <c r="S82" s="151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</row>
    <row r="83" spans="1:44" outlineLevel="1" x14ac:dyDescent="0.2">
      <c r="A83" s="152">
        <v>61</v>
      </c>
      <c r="B83" s="157" t="s">
        <v>213</v>
      </c>
      <c r="C83" s="183" t="s">
        <v>214</v>
      </c>
      <c r="D83" s="159" t="s">
        <v>117</v>
      </c>
      <c r="E83" s="164">
        <v>184</v>
      </c>
      <c r="F83" s="247">
        <v>0</v>
      </c>
      <c r="G83" s="167">
        <f t="shared" si="3"/>
        <v>0</v>
      </c>
      <c r="H83" s="160" t="s">
        <v>374</v>
      </c>
      <c r="I83" s="151"/>
      <c r="J83" s="151"/>
      <c r="K83" s="151"/>
      <c r="L83" s="151"/>
      <c r="M83" s="151"/>
      <c r="N83" s="151"/>
      <c r="O83" s="151" t="s">
        <v>114</v>
      </c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</row>
    <row r="84" spans="1:44" outlineLevel="1" x14ac:dyDescent="0.2">
      <c r="A84" s="152">
        <v>62</v>
      </c>
      <c r="B84" s="157" t="s">
        <v>215</v>
      </c>
      <c r="C84" s="183" t="s">
        <v>216</v>
      </c>
      <c r="D84" s="159" t="s">
        <v>117</v>
      </c>
      <c r="E84" s="164">
        <v>25</v>
      </c>
      <c r="F84" s="247">
        <v>0</v>
      </c>
      <c r="G84" s="167">
        <f t="shared" si="3"/>
        <v>0</v>
      </c>
      <c r="H84" s="160" t="s">
        <v>374</v>
      </c>
      <c r="I84" s="151"/>
      <c r="J84" s="151"/>
      <c r="K84" s="151"/>
      <c r="L84" s="151"/>
      <c r="M84" s="151"/>
      <c r="N84" s="151"/>
      <c r="O84" s="151" t="s">
        <v>114</v>
      </c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</row>
    <row r="85" spans="1:44" outlineLevel="1" x14ac:dyDescent="0.2">
      <c r="A85" s="152">
        <v>63</v>
      </c>
      <c r="B85" s="157" t="s">
        <v>217</v>
      </c>
      <c r="C85" s="183" t="s">
        <v>218</v>
      </c>
      <c r="D85" s="159" t="s">
        <v>117</v>
      </c>
      <c r="E85" s="164">
        <v>168</v>
      </c>
      <c r="F85" s="247">
        <v>0</v>
      </c>
      <c r="G85" s="167">
        <f t="shared" si="3"/>
        <v>0</v>
      </c>
      <c r="H85" s="160" t="s">
        <v>374</v>
      </c>
      <c r="I85" s="151"/>
      <c r="J85" s="151"/>
      <c r="K85" s="151"/>
      <c r="L85" s="151"/>
      <c r="M85" s="151"/>
      <c r="N85" s="151"/>
      <c r="O85" s="151" t="s">
        <v>114</v>
      </c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</row>
    <row r="86" spans="1:44" outlineLevel="1" x14ac:dyDescent="0.2">
      <c r="A86" s="152">
        <v>64</v>
      </c>
      <c r="B86" s="157" t="s">
        <v>219</v>
      </c>
      <c r="C86" s="183" t="s">
        <v>220</v>
      </c>
      <c r="D86" s="159" t="s">
        <v>117</v>
      </c>
      <c r="E86" s="164">
        <v>14</v>
      </c>
      <c r="F86" s="247">
        <v>0</v>
      </c>
      <c r="G86" s="167">
        <f t="shared" si="3"/>
        <v>0</v>
      </c>
      <c r="H86" s="160" t="s">
        <v>374</v>
      </c>
      <c r="I86" s="151"/>
      <c r="J86" s="151"/>
      <c r="K86" s="151"/>
      <c r="L86" s="151"/>
      <c r="M86" s="151"/>
      <c r="N86" s="151"/>
      <c r="O86" s="151" t="s">
        <v>114</v>
      </c>
      <c r="P86" s="151"/>
      <c r="Q86" s="151"/>
      <c r="R86" s="151"/>
      <c r="S86" s="151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</row>
    <row r="87" spans="1:44" outlineLevel="1" x14ac:dyDescent="0.2">
      <c r="A87" s="152">
        <v>65</v>
      </c>
      <c r="B87" s="157" t="s">
        <v>221</v>
      </c>
      <c r="C87" s="183" t="s">
        <v>222</v>
      </c>
      <c r="D87" s="159" t="s">
        <v>117</v>
      </c>
      <c r="E87" s="164">
        <v>32</v>
      </c>
      <c r="F87" s="247">
        <v>0</v>
      </c>
      <c r="G87" s="167">
        <f t="shared" si="3"/>
        <v>0</v>
      </c>
      <c r="H87" s="160" t="s">
        <v>374</v>
      </c>
      <c r="I87" s="151"/>
      <c r="J87" s="151"/>
      <c r="K87" s="151"/>
      <c r="L87" s="151"/>
      <c r="M87" s="151"/>
      <c r="N87" s="151"/>
      <c r="O87" s="151" t="s">
        <v>114</v>
      </c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</row>
    <row r="88" spans="1:44" ht="22.5" outlineLevel="1" x14ac:dyDescent="0.2">
      <c r="A88" s="152">
        <v>66</v>
      </c>
      <c r="B88" s="157" t="s">
        <v>223</v>
      </c>
      <c r="C88" s="183" t="s">
        <v>224</v>
      </c>
      <c r="D88" s="159" t="s">
        <v>117</v>
      </c>
      <c r="E88" s="164">
        <v>724</v>
      </c>
      <c r="F88" s="247">
        <v>0</v>
      </c>
      <c r="G88" s="167">
        <f t="shared" si="3"/>
        <v>0</v>
      </c>
      <c r="H88" s="160" t="s">
        <v>374</v>
      </c>
      <c r="I88" s="151"/>
      <c r="J88" s="151"/>
      <c r="K88" s="151"/>
      <c r="L88" s="151"/>
      <c r="M88" s="151"/>
      <c r="N88" s="151"/>
      <c r="O88" s="151" t="s">
        <v>114</v>
      </c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</row>
    <row r="89" spans="1:44" ht="22.5" outlineLevel="1" x14ac:dyDescent="0.2">
      <c r="A89" s="152">
        <v>67</v>
      </c>
      <c r="B89" s="157" t="s">
        <v>225</v>
      </c>
      <c r="C89" s="183" t="s">
        <v>226</v>
      </c>
      <c r="D89" s="159" t="s">
        <v>117</v>
      </c>
      <c r="E89" s="164">
        <v>548</v>
      </c>
      <c r="F89" s="247">
        <v>0</v>
      </c>
      <c r="G89" s="167">
        <f t="shared" si="3"/>
        <v>0</v>
      </c>
      <c r="H89" s="160" t="s">
        <v>374</v>
      </c>
      <c r="I89" s="151"/>
      <c r="J89" s="151"/>
      <c r="K89" s="151"/>
      <c r="L89" s="151"/>
      <c r="M89" s="151"/>
      <c r="N89" s="151"/>
      <c r="O89" s="151" t="s">
        <v>114</v>
      </c>
      <c r="P89" s="151"/>
      <c r="Q89" s="151"/>
      <c r="R89" s="151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</row>
    <row r="90" spans="1:44" ht="22.5" outlineLevel="1" x14ac:dyDescent="0.2">
      <c r="A90" s="152">
        <v>68</v>
      </c>
      <c r="B90" s="157" t="s">
        <v>227</v>
      </c>
      <c r="C90" s="183" t="s">
        <v>228</v>
      </c>
      <c r="D90" s="159" t="s">
        <v>117</v>
      </c>
      <c r="E90" s="164">
        <v>245</v>
      </c>
      <c r="F90" s="247">
        <v>0</v>
      </c>
      <c r="G90" s="167">
        <f t="shared" si="3"/>
        <v>0</v>
      </c>
      <c r="H90" s="160" t="s">
        <v>374</v>
      </c>
      <c r="I90" s="151"/>
      <c r="J90" s="151"/>
      <c r="K90" s="151"/>
      <c r="L90" s="151"/>
      <c r="M90" s="151"/>
      <c r="N90" s="151"/>
      <c r="O90" s="151" t="s">
        <v>114</v>
      </c>
      <c r="P90" s="151"/>
      <c r="Q90" s="151"/>
      <c r="R90" s="151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</row>
    <row r="91" spans="1:44" ht="22.5" outlineLevel="1" x14ac:dyDescent="0.2">
      <c r="A91" s="152">
        <v>69</v>
      </c>
      <c r="B91" s="157" t="s">
        <v>229</v>
      </c>
      <c r="C91" s="183" t="s">
        <v>230</v>
      </c>
      <c r="D91" s="159" t="s">
        <v>117</v>
      </c>
      <c r="E91" s="164">
        <v>193</v>
      </c>
      <c r="F91" s="247">
        <v>0</v>
      </c>
      <c r="G91" s="167">
        <f t="shared" si="3"/>
        <v>0</v>
      </c>
      <c r="H91" s="160" t="s">
        <v>374</v>
      </c>
      <c r="I91" s="151"/>
      <c r="J91" s="151"/>
      <c r="K91" s="151"/>
      <c r="L91" s="151"/>
      <c r="M91" s="151"/>
      <c r="N91" s="151"/>
      <c r="O91" s="151" t="s">
        <v>114</v>
      </c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</row>
    <row r="92" spans="1:44" ht="22.5" outlineLevel="1" x14ac:dyDescent="0.2">
      <c r="A92" s="152">
        <v>70</v>
      </c>
      <c r="B92" s="157" t="s">
        <v>231</v>
      </c>
      <c r="C92" s="183" t="s">
        <v>232</v>
      </c>
      <c r="D92" s="159" t="s">
        <v>117</v>
      </c>
      <c r="E92" s="164">
        <v>108</v>
      </c>
      <c r="F92" s="247">
        <v>0</v>
      </c>
      <c r="G92" s="167">
        <f t="shared" si="3"/>
        <v>0</v>
      </c>
      <c r="H92" s="160" t="s">
        <v>374</v>
      </c>
      <c r="I92" s="151"/>
      <c r="J92" s="151"/>
      <c r="K92" s="151"/>
      <c r="L92" s="151"/>
      <c r="M92" s="151"/>
      <c r="N92" s="151"/>
      <c r="O92" s="151" t="s">
        <v>114</v>
      </c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</row>
    <row r="93" spans="1:44" ht="22.5" outlineLevel="1" x14ac:dyDescent="0.2">
      <c r="A93" s="152">
        <v>71</v>
      </c>
      <c r="B93" s="157" t="s">
        <v>233</v>
      </c>
      <c r="C93" s="183" t="s">
        <v>234</v>
      </c>
      <c r="D93" s="159" t="s">
        <v>117</v>
      </c>
      <c r="E93" s="164">
        <v>189</v>
      </c>
      <c r="F93" s="247">
        <v>0</v>
      </c>
      <c r="G93" s="167">
        <f t="shared" si="3"/>
        <v>0</v>
      </c>
      <c r="H93" s="160" t="s">
        <v>374</v>
      </c>
      <c r="I93" s="151"/>
      <c r="J93" s="151"/>
      <c r="K93" s="151"/>
      <c r="L93" s="151"/>
      <c r="M93" s="151"/>
      <c r="N93" s="151"/>
      <c r="O93" s="151" t="s">
        <v>114</v>
      </c>
      <c r="P93" s="151"/>
      <c r="Q93" s="151"/>
      <c r="R93" s="151"/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</row>
    <row r="94" spans="1:44" ht="22.5" outlineLevel="1" x14ac:dyDescent="0.2">
      <c r="A94" s="152">
        <v>72</v>
      </c>
      <c r="B94" s="157" t="s">
        <v>235</v>
      </c>
      <c r="C94" s="183" t="s">
        <v>236</v>
      </c>
      <c r="D94" s="159" t="s">
        <v>117</v>
      </c>
      <c r="E94" s="164">
        <v>189</v>
      </c>
      <c r="F94" s="247">
        <v>0</v>
      </c>
      <c r="G94" s="167">
        <f t="shared" si="3"/>
        <v>0</v>
      </c>
      <c r="H94" s="160" t="s">
        <v>374</v>
      </c>
      <c r="I94" s="151"/>
      <c r="J94" s="151"/>
      <c r="K94" s="151"/>
      <c r="L94" s="151"/>
      <c r="M94" s="151"/>
      <c r="N94" s="151"/>
      <c r="O94" s="151" t="s">
        <v>114</v>
      </c>
      <c r="P94" s="151"/>
      <c r="Q94" s="151"/>
      <c r="R94" s="151"/>
      <c r="S94" s="151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</row>
    <row r="95" spans="1:44" ht="22.5" outlineLevel="1" x14ac:dyDescent="0.2">
      <c r="A95" s="152">
        <v>73</v>
      </c>
      <c r="B95" s="157" t="s">
        <v>237</v>
      </c>
      <c r="C95" s="183" t="s">
        <v>238</v>
      </c>
      <c r="D95" s="159" t="s">
        <v>117</v>
      </c>
      <c r="E95" s="164">
        <v>38</v>
      </c>
      <c r="F95" s="247">
        <v>0</v>
      </c>
      <c r="G95" s="167">
        <f t="shared" si="3"/>
        <v>0</v>
      </c>
      <c r="H95" s="160" t="s">
        <v>374</v>
      </c>
      <c r="I95" s="151"/>
      <c r="J95" s="151"/>
      <c r="K95" s="151"/>
      <c r="L95" s="151"/>
      <c r="M95" s="151"/>
      <c r="N95" s="151"/>
      <c r="O95" s="151" t="s">
        <v>114</v>
      </c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</row>
    <row r="96" spans="1:44" ht="22.5" outlineLevel="1" x14ac:dyDescent="0.2">
      <c r="A96" s="152">
        <v>74</v>
      </c>
      <c r="B96" s="157" t="s">
        <v>239</v>
      </c>
      <c r="C96" s="183" t="s">
        <v>240</v>
      </c>
      <c r="D96" s="159" t="s">
        <v>117</v>
      </c>
      <c r="E96" s="164">
        <v>19</v>
      </c>
      <c r="F96" s="247">
        <v>0</v>
      </c>
      <c r="G96" s="167">
        <f t="shared" si="3"/>
        <v>0</v>
      </c>
      <c r="H96" s="160" t="s">
        <v>374</v>
      </c>
      <c r="I96" s="151"/>
      <c r="J96" s="151"/>
      <c r="K96" s="151"/>
      <c r="L96" s="151"/>
      <c r="M96" s="151"/>
      <c r="N96" s="151"/>
      <c r="O96" s="151" t="s">
        <v>114</v>
      </c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</row>
    <row r="97" spans="1:44" ht="22.5" outlineLevel="1" x14ac:dyDescent="0.2">
      <c r="A97" s="152">
        <v>75</v>
      </c>
      <c r="B97" s="157" t="s">
        <v>241</v>
      </c>
      <c r="C97" s="183" t="s">
        <v>242</v>
      </c>
      <c r="D97" s="159" t="s">
        <v>117</v>
      </c>
      <c r="E97" s="164">
        <v>19</v>
      </c>
      <c r="F97" s="247">
        <v>0</v>
      </c>
      <c r="G97" s="167">
        <f t="shared" si="3"/>
        <v>0</v>
      </c>
      <c r="H97" s="160" t="s">
        <v>374</v>
      </c>
      <c r="I97" s="151"/>
      <c r="J97" s="151"/>
      <c r="K97" s="151"/>
      <c r="L97" s="151"/>
      <c r="M97" s="151"/>
      <c r="N97" s="151"/>
      <c r="O97" s="151" t="s">
        <v>114</v>
      </c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</row>
    <row r="98" spans="1:44" ht="22.5" outlineLevel="1" x14ac:dyDescent="0.2">
      <c r="A98" s="152">
        <v>76</v>
      </c>
      <c r="B98" s="157" t="s">
        <v>243</v>
      </c>
      <c r="C98" s="183" t="s">
        <v>244</v>
      </c>
      <c r="D98" s="159" t="s">
        <v>117</v>
      </c>
      <c r="E98" s="164">
        <v>260</v>
      </c>
      <c r="F98" s="247">
        <v>0</v>
      </c>
      <c r="G98" s="167">
        <f t="shared" si="3"/>
        <v>0</v>
      </c>
      <c r="H98" s="160" t="s">
        <v>374</v>
      </c>
      <c r="I98" s="151"/>
      <c r="J98" s="151"/>
      <c r="K98" s="151"/>
      <c r="L98" s="151"/>
      <c r="M98" s="151"/>
      <c r="N98" s="151"/>
      <c r="O98" s="151" t="s">
        <v>114</v>
      </c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</row>
    <row r="99" spans="1:44" ht="22.5" outlineLevel="1" x14ac:dyDescent="0.2">
      <c r="A99" s="152">
        <v>77</v>
      </c>
      <c r="B99" s="157" t="s">
        <v>245</v>
      </c>
      <c r="C99" s="183" t="s">
        <v>246</v>
      </c>
      <c r="D99" s="159" t="s">
        <v>117</v>
      </c>
      <c r="E99" s="164">
        <v>92</v>
      </c>
      <c r="F99" s="247">
        <v>0</v>
      </c>
      <c r="G99" s="167">
        <f t="shared" si="3"/>
        <v>0</v>
      </c>
      <c r="H99" s="160" t="s">
        <v>374</v>
      </c>
      <c r="I99" s="151"/>
      <c r="J99" s="151"/>
      <c r="K99" s="151"/>
      <c r="L99" s="151"/>
      <c r="M99" s="151"/>
      <c r="N99" s="151"/>
      <c r="O99" s="151" t="s">
        <v>114</v>
      </c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</row>
    <row r="100" spans="1:44" ht="22.5" outlineLevel="1" x14ac:dyDescent="0.2">
      <c r="A100" s="152">
        <v>78</v>
      </c>
      <c r="B100" s="157" t="s">
        <v>247</v>
      </c>
      <c r="C100" s="183" t="s">
        <v>248</v>
      </c>
      <c r="D100" s="159" t="s">
        <v>117</v>
      </c>
      <c r="E100" s="164">
        <v>92</v>
      </c>
      <c r="F100" s="247">
        <v>0</v>
      </c>
      <c r="G100" s="167">
        <f t="shared" si="3"/>
        <v>0</v>
      </c>
      <c r="H100" s="160" t="s">
        <v>374</v>
      </c>
      <c r="I100" s="151"/>
      <c r="J100" s="151"/>
      <c r="K100" s="151"/>
      <c r="L100" s="151"/>
      <c r="M100" s="151"/>
      <c r="N100" s="151"/>
      <c r="O100" s="151" t="s">
        <v>114</v>
      </c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</row>
    <row r="101" spans="1:44" ht="22.5" outlineLevel="1" x14ac:dyDescent="0.2">
      <c r="A101" s="152">
        <v>79</v>
      </c>
      <c r="B101" s="157" t="s">
        <v>249</v>
      </c>
      <c r="C101" s="183" t="s">
        <v>250</v>
      </c>
      <c r="D101" s="159" t="s">
        <v>117</v>
      </c>
      <c r="E101" s="164">
        <v>25</v>
      </c>
      <c r="F101" s="247">
        <v>0</v>
      </c>
      <c r="G101" s="167">
        <f t="shared" si="3"/>
        <v>0</v>
      </c>
      <c r="H101" s="160" t="s">
        <v>374</v>
      </c>
      <c r="I101" s="151"/>
      <c r="J101" s="151"/>
      <c r="K101" s="151"/>
      <c r="L101" s="151"/>
      <c r="M101" s="151"/>
      <c r="N101" s="151"/>
      <c r="O101" s="151" t="s">
        <v>114</v>
      </c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</row>
    <row r="102" spans="1:44" outlineLevel="1" x14ac:dyDescent="0.2">
      <c r="A102" s="152">
        <v>80</v>
      </c>
      <c r="B102" s="157" t="s">
        <v>251</v>
      </c>
      <c r="C102" s="183" t="s">
        <v>252</v>
      </c>
      <c r="D102" s="159" t="s">
        <v>113</v>
      </c>
      <c r="E102" s="164">
        <v>185</v>
      </c>
      <c r="F102" s="247">
        <v>0</v>
      </c>
      <c r="G102" s="167">
        <f t="shared" si="3"/>
        <v>0</v>
      </c>
      <c r="H102" s="160" t="s">
        <v>374</v>
      </c>
      <c r="I102" s="151"/>
      <c r="J102" s="151"/>
      <c r="K102" s="151"/>
      <c r="L102" s="151"/>
      <c r="M102" s="151"/>
      <c r="N102" s="151"/>
      <c r="O102" s="151" t="s">
        <v>114</v>
      </c>
      <c r="P102" s="151"/>
      <c r="Q102" s="151"/>
      <c r="R102" s="151"/>
      <c r="S102" s="151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</row>
    <row r="103" spans="1:44" outlineLevel="1" x14ac:dyDescent="0.2">
      <c r="A103" s="152">
        <v>81</v>
      </c>
      <c r="B103" s="157" t="s">
        <v>253</v>
      </c>
      <c r="C103" s="183" t="s">
        <v>254</v>
      </c>
      <c r="D103" s="159" t="s">
        <v>113</v>
      </c>
      <c r="E103" s="164">
        <v>32</v>
      </c>
      <c r="F103" s="247">
        <v>0</v>
      </c>
      <c r="G103" s="167">
        <f t="shared" si="3"/>
        <v>0</v>
      </c>
      <c r="H103" s="160" t="s">
        <v>374</v>
      </c>
      <c r="I103" s="151"/>
      <c r="J103" s="151"/>
      <c r="K103" s="151"/>
      <c r="L103" s="151"/>
      <c r="M103" s="151"/>
      <c r="N103" s="151"/>
      <c r="O103" s="151" t="s">
        <v>114</v>
      </c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</row>
    <row r="104" spans="1:44" outlineLevel="1" x14ac:dyDescent="0.2">
      <c r="A104" s="152">
        <v>82</v>
      </c>
      <c r="B104" s="157" t="s">
        <v>255</v>
      </c>
      <c r="C104" s="183" t="s">
        <v>256</v>
      </c>
      <c r="D104" s="159" t="s">
        <v>113</v>
      </c>
      <c r="E104" s="164">
        <v>18</v>
      </c>
      <c r="F104" s="247">
        <v>0</v>
      </c>
      <c r="G104" s="167">
        <f t="shared" si="3"/>
        <v>0</v>
      </c>
      <c r="H104" s="160" t="s">
        <v>374</v>
      </c>
      <c r="I104" s="151"/>
      <c r="J104" s="151"/>
      <c r="K104" s="151"/>
      <c r="L104" s="151"/>
      <c r="M104" s="151"/>
      <c r="N104" s="151"/>
      <c r="O104" s="151" t="s">
        <v>114</v>
      </c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</row>
    <row r="105" spans="1:44" outlineLevel="1" x14ac:dyDescent="0.2">
      <c r="A105" s="152">
        <v>83</v>
      </c>
      <c r="B105" s="157" t="s">
        <v>257</v>
      </c>
      <c r="C105" s="183" t="s">
        <v>258</v>
      </c>
      <c r="D105" s="159" t="s">
        <v>113</v>
      </c>
      <c r="E105" s="164">
        <v>1</v>
      </c>
      <c r="F105" s="247">
        <v>0</v>
      </c>
      <c r="G105" s="167">
        <f t="shared" si="3"/>
        <v>0</v>
      </c>
      <c r="H105" s="160" t="s">
        <v>374</v>
      </c>
      <c r="I105" s="151"/>
      <c r="J105" s="151"/>
      <c r="K105" s="151"/>
      <c r="L105" s="151"/>
      <c r="M105" s="151"/>
      <c r="N105" s="151"/>
      <c r="O105" s="151" t="s">
        <v>114</v>
      </c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</row>
    <row r="106" spans="1:44" outlineLevel="1" x14ac:dyDescent="0.2">
      <c r="A106" s="152">
        <v>84</v>
      </c>
      <c r="B106" s="157" t="s">
        <v>259</v>
      </c>
      <c r="C106" s="183" t="s">
        <v>260</v>
      </c>
      <c r="D106" s="159" t="s">
        <v>113</v>
      </c>
      <c r="E106" s="164">
        <v>26</v>
      </c>
      <c r="F106" s="247">
        <v>0</v>
      </c>
      <c r="G106" s="167">
        <f t="shared" si="3"/>
        <v>0</v>
      </c>
      <c r="H106" s="160" t="s">
        <v>374</v>
      </c>
      <c r="I106" s="151"/>
      <c r="J106" s="151"/>
      <c r="K106" s="151"/>
      <c r="L106" s="151"/>
      <c r="M106" s="151"/>
      <c r="N106" s="151"/>
      <c r="O106" s="151" t="s">
        <v>114</v>
      </c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</row>
    <row r="107" spans="1:44" outlineLevel="1" x14ac:dyDescent="0.2">
      <c r="A107" s="152">
        <v>85</v>
      </c>
      <c r="B107" s="157" t="s">
        <v>181</v>
      </c>
      <c r="C107" s="183" t="s">
        <v>351</v>
      </c>
      <c r="D107" s="159" t="s">
        <v>113</v>
      </c>
      <c r="E107" s="164">
        <v>1</v>
      </c>
      <c r="F107" s="247">
        <v>0</v>
      </c>
      <c r="G107" s="167">
        <f t="shared" si="3"/>
        <v>0</v>
      </c>
      <c r="H107" s="160" t="s">
        <v>375</v>
      </c>
      <c r="I107" s="151"/>
      <c r="J107" s="151"/>
      <c r="K107" s="151"/>
      <c r="L107" s="151"/>
      <c r="M107" s="151"/>
      <c r="N107" s="151"/>
      <c r="O107" s="151" t="s">
        <v>114</v>
      </c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</row>
    <row r="108" spans="1:44" outlineLevel="1" x14ac:dyDescent="0.2">
      <c r="A108" s="152">
        <v>86</v>
      </c>
      <c r="B108" s="157" t="s">
        <v>261</v>
      </c>
      <c r="C108" s="183" t="s">
        <v>262</v>
      </c>
      <c r="D108" s="159" t="s">
        <v>113</v>
      </c>
      <c r="E108" s="164">
        <v>6</v>
      </c>
      <c r="F108" s="247">
        <v>0</v>
      </c>
      <c r="G108" s="167">
        <f t="shared" si="3"/>
        <v>0</v>
      </c>
      <c r="H108" s="160" t="s">
        <v>374</v>
      </c>
      <c r="I108" s="151"/>
      <c r="J108" s="151"/>
      <c r="K108" s="151"/>
      <c r="L108" s="151"/>
      <c r="M108" s="151"/>
      <c r="N108" s="151"/>
      <c r="O108" s="151" t="s">
        <v>114</v>
      </c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</row>
    <row r="109" spans="1:44" outlineLevel="1" x14ac:dyDescent="0.2">
      <c r="A109" s="152">
        <v>87</v>
      </c>
      <c r="B109" s="157" t="s">
        <v>263</v>
      </c>
      <c r="C109" s="183" t="s">
        <v>264</v>
      </c>
      <c r="D109" s="159" t="s">
        <v>113</v>
      </c>
      <c r="E109" s="164">
        <v>4</v>
      </c>
      <c r="F109" s="247">
        <v>0</v>
      </c>
      <c r="G109" s="167">
        <f t="shared" si="3"/>
        <v>0</v>
      </c>
      <c r="H109" s="160" t="s">
        <v>374</v>
      </c>
      <c r="I109" s="151"/>
      <c r="J109" s="151"/>
      <c r="K109" s="151"/>
      <c r="L109" s="151"/>
      <c r="M109" s="151"/>
      <c r="N109" s="151"/>
      <c r="O109" s="151" t="s">
        <v>114</v>
      </c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</row>
    <row r="110" spans="1:44" outlineLevel="1" x14ac:dyDescent="0.2">
      <c r="A110" s="152">
        <v>88</v>
      </c>
      <c r="B110" s="157" t="s">
        <v>265</v>
      </c>
      <c r="C110" s="183" t="s">
        <v>266</v>
      </c>
      <c r="D110" s="159" t="s">
        <v>113</v>
      </c>
      <c r="E110" s="164">
        <v>1</v>
      </c>
      <c r="F110" s="247">
        <v>0</v>
      </c>
      <c r="G110" s="167">
        <f t="shared" si="3"/>
        <v>0</v>
      </c>
      <c r="H110" s="160" t="s">
        <v>374</v>
      </c>
      <c r="I110" s="151"/>
      <c r="J110" s="151"/>
      <c r="K110" s="151"/>
      <c r="L110" s="151"/>
      <c r="M110" s="151"/>
      <c r="N110" s="151"/>
      <c r="O110" s="151" t="s">
        <v>114</v>
      </c>
      <c r="P110" s="151"/>
      <c r="Q110" s="151"/>
      <c r="R110" s="151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</row>
    <row r="111" spans="1:44" outlineLevel="1" x14ac:dyDescent="0.2">
      <c r="A111" s="152">
        <v>89</v>
      </c>
      <c r="B111" s="157" t="s">
        <v>267</v>
      </c>
      <c r="C111" s="183" t="s">
        <v>268</v>
      </c>
      <c r="D111" s="159" t="s">
        <v>113</v>
      </c>
      <c r="E111" s="164">
        <v>3</v>
      </c>
      <c r="F111" s="247">
        <v>0</v>
      </c>
      <c r="G111" s="167">
        <f t="shared" si="3"/>
        <v>0</v>
      </c>
      <c r="H111" s="160" t="s">
        <v>374</v>
      </c>
      <c r="I111" s="151"/>
      <c r="J111" s="151"/>
      <c r="K111" s="151"/>
      <c r="L111" s="151"/>
      <c r="M111" s="151"/>
      <c r="N111" s="151"/>
      <c r="O111" s="151" t="s">
        <v>114</v>
      </c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</row>
    <row r="112" spans="1:44" outlineLevel="1" x14ac:dyDescent="0.2">
      <c r="A112" s="152">
        <v>90</v>
      </c>
      <c r="B112" s="157" t="s">
        <v>269</v>
      </c>
      <c r="C112" s="183" t="s">
        <v>270</v>
      </c>
      <c r="D112" s="159" t="s">
        <v>113</v>
      </c>
      <c r="E112" s="164">
        <v>1</v>
      </c>
      <c r="F112" s="247">
        <v>0</v>
      </c>
      <c r="G112" s="167">
        <f t="shared" si="3"/>
        <v>0</v>
      </c>
      <c r="H112" s="160" t="s">
        <v>374</v>
      </c>
      <c r="I112" s="151"/>
      <c r="J112" s="151"/>
      <c r="K112" s="151"/>
      <c r="L112" s="151"/>
      <c r="M112" s="151"/>
      <c r="N112" s="151"/>
      <c r="O112" s="151" t="s">
        <v>114</v>
      </c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</row>
    <row r="113" spans="1:44" outlineLevel="1" x14ac:dyDescent="0.2">
      <c r="A113" s="152">
        <v>91</v>
      </c>
      <c r="B113" s="157" t="s">
        <v>271</v>
      </c>
      <c r="C113" s="183" t="s">
        <v>272</v>
      </c>
      <c r="D113" s="159" t="s">
        <v>113</v>
      </c>
      <c r="E113" s="164">
        <v>1</v>
      </c>
      <c r="F113" s="247">
        <v>0</v>
      </c>
      <c r="G113" s="167">
        <f t="shared" si="3"/>
        <v>0</v>
      </c>
      <c r="H113" s="160" t="s">
        <v>374</v>
      </c>
      <c r="I113" s="151"/>
      <c r="J113" s="151"/>
      <c r="K113" s="151"/>
      <c r="L113" s="151"/>
      <c r="M113" s="151"/>
      <c r="N113" s="151"/>
      <c r="O113" s="151" t="s">
        <v>114</v>
      </c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</row>
    <row r="114" spans="1:44" ht="22.5" outlineLevel="1" x14ac:dyDescent="0.2">
      <c r="A114" s="152">
        <v>92</v>
      </c>
      <c r="B114" s="157" t="s">
        <v>182</v>
      </c>
      <c r="C114" s="183" t="s">
        <v>352</v>
      </c>
      <c r="D114" s="159" t="s">
        <v>113</v>
      </c>
      <c r="E114" s="164">
        <v>1</v>
      </c>
      <c r="F114" s="247">
        <v>0</v>
      </c>
      <c r="G114" s="167">
        <f t="shared" si="3"/>
        <v>0</v>
      </c>
      <c r="H114" s="160" t="s">
        <v>375</v>
      </c>
      <c r="I114" s="151"/>
      <c r="J114" s="151"/>
      <c r="K114" s="151"/>
      <c r="L114" s="151"/>
      <c r="M114" s="151"/>
      <c r="N114" s="151"/>
      <c r="O114" s="151" t="s">
        <v>114</v>
      </c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</row>
    <row r="115" spans="1:44" outlineLevel="1" x14ac:dyDescent="0.2">
      <c r="A115" s="152">
        <v>93</v>
      </c>
      <c r="B115" s="157" t="s">
        <v>273</v>
      </c>
      <c r="C115" s="183" t="s">
        <v>274</v>
      </c>
      <c r="D115" s="159" t="s">
        <v>113</v>
      </c>
      <c r="E115" s="164">
        <v>6</v>
      </c>
      <c r="F115" s="247">
        <v>0</v>
      </c>
      <c r="G115" s="167">
        <f t="shared" si="3"/>
        <v>0</v>
      </c>
      <c r="H115" s="160" t="s">
        <v>374</v>
      </c>
      <c r="I115" s="151"/>
      <c r="J115" s="151"/>
      <c r="K115" s="151"/>
      <c r="L115" s="151"/>
      <c r="M115" s="151"/>
      <c r="N115" s="151"/>
      <c r="O115" s="151" t="s">
        <v>114</v>
      </c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</row>
    <row r="116" spans="1:44" outlineLevel="1" x14ac:dyDescent="0.2">
      <c r="A116" s="152">
        <v>94</v>
      </c>
      <c r="B116" s="157" t="s">
        <v>275</v>
      </c>
      <c r="C116" s="183" t="s">
        <v>276</v>
      </c>
      <c r="D116" s="159" t="s">
        <v>113</v>
      </c>
      <c r="E116" s="164">
        <v>1</v>
      </c>
      <c r="F116" s="247">
        <v>0</v>
      </c>
      <c r="G116" s="167">
        <f t="shared" si="3"/>
        <v>0</v>
      </c>
      <c r="H116" s="160" t="s">
        <v>374</v>
      </c>
      <c r="I116" s="151"/>
      <c r="J116" s="151"/>
      <c r="K116" s="151"/>
      <c r="L116" s="151"/>
      <c r="M116" s="151"/>
      <c r="N116" s="151"/>
      <c r="O116" s="151" t="s">
        <v>114</v>
      </c>
      <c r="P116" s="151"/>
      <c r="Q116" s="151"/>
      <c r="R116" s="151"/>
      <c r="S116" s="151"/>
      <c r="T116" s="151"/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</row>
    <row r="117" spans="1:44" outlineLevel="1" x14ac:dyDescent="0.2">
      <c r="A117" s="152">
        <v>95</v>
      </c>
      <c r="B117" s="157" t="s">
        <v>277</v>
      </c>
      <c r="C117" s="183" t="s">
        <v>278</v>
      </c>
      <c r="D117" s="159" t="s">
        <v>117</v>
      </c>
      <c r="E117" s="164">
        <v>2428</v>
      </c>
      <c r="F117" s="247">
        <v>0</v>
      </c>
      <c r="G117" s="167">
        <f t="shared" si="3"/>
        <v>0</v>
      </c>
      <c r="H117" s="160" t="s">
        <v>374</v>
      </c>
      <c r="I117" s="151"/>
      <c r="J117" s="151"/>
      <c r="K117" s="151"/>
      <c r="L117" s="151"/>
      <c r="M117" s="151"/>
      <c r="N117" s="151"/>
      <c r="O117" s="151" t="s">
        <v>114</v>
      </c>
      <c r="P117" s="151"/>
      <c r="Q117" s="151"/>
      <c r="R117" s="151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</row>
    <row r="118" spans="1:44" outlineLevel="1" x14ac:dyDescent="0.2">
      <c r="A118" s="152">
        <v>96</v>
      </c>
      <c r="B118" s="157" t="s">
        <v>279</v>
      </c>
      <c r="C118" s="183" t="s">
        <v>280</v>
      </c>
      <c r="D118" s="159" t="s">
        <v>117</v>
      </c>
      <c r="E118" s="164">
        <v>2428</v>
      </c>
      <c r="F118" s="247">
        <v>0</v>
      </c>
      <c r="G118" s="167">
        <f t="shared" si="3"/>
        <v>0</v>
      </c>
      <c r="H118" s="160" t="s">
        <v>374</v>
      </c>
      <c r="I118" s="151"/>
      <c r="J118" s="151"/>
      <c r="K118" s="151"/>
      <c r="L118" s="151"/>
      <c r="M118" s="151"/>
      <c r="N118" s="151"/>
      <c r="O118" s="151" t="s">
        <v>114</v>
      </c>
      <c r="P118" s="151"/>
      <c r="Q118" s="151"/>
      <c r="R118" s="151"/>
      <c r="S118" s="151"/>
      <c r="T118" s="151"/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</row>
    <row r="119" spans="1:44" outlineLevel="1" x14ac:dyDescent="0.2">
      <c r="A119" s="152">
        <v>97</v>
      </c>
      <c r="B119" s="157" t="s">
        <v>281</v>
      </c>
      <c r="C119" s="183" t="s">
        <v>282</v>
      </c>
      <c r="D119" s="159" t="s">
        <v>122</v>
      </c>
      <c r="E119" s="164">
        <v>3.4252199999999999</v>
      </c>
      <c r="F119" s="247">
        <v>0</v>
      </c>
      <c r="G119" s="167">
        <f t="shared" si="3"/>
        <v>0</v>
      </c>
      <c r="H119" s="160" t="s">
        <v>374</v>
      </c>
      <c r="I119" s="151"/>
      <c r="J119" s="151"/>
      <c r="K119" s="151"/>
      <c r="L119" s="151"/>
      <c r="M119" s="151"/>
      <c r="N119" s="151"/>
      <c r="O119" s="151" t="s">
        <v>114</v>
      </c>
      <c r="P119" s="151"/>
      <c r="Q119" s="151"/>
      <c r="R119" s="151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</row>
    <row r="120" spans="1:44" outlineLevel="1" x14ac:dyDescent="0.2">
      <c r="A120" s="152">
        <v>98</v>
      </c>
      <c r="B120" s="157" t="s">
        <v>283</v>
      </c>
      <c r="C120" s="183" t="s">
        <v>284</v>
      </c>
      <c r="D120" s="159" t="s">
        <v>117</v>
      </c>
      <c r="E120" s="164">
        <v>220</v>
      </c>
      <c r="F120" s="247">
        <v>0</v>
      </c>
      <c r="G120" s="167">
        <f t="shared" si="3"/>
        <v>0</v>
      </c>
      <c r="H120" s="160" t="s">
        <v>374</v>
      </c>
      <c r="I120" s="151"/>
      <c r="J120" s="151"/>
      <c r="K120" s="151"/>
      <c r="L120" s="151"/>
      <c r="M120" s="151"/>
      <c r="N120" s="151"/>
      <c r="O120" s="151" t="s">
        <v>114</v>
      </c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</row>
    <row r="121" spans="1:44" outlineLevel="1" x14ac:dyDescent="0.2">
      <c r="A121" s="152">
        <v>99</v>
      </c>
      <c r="B121" s="157" t="s">
        <v>285</v>
      </c>
      <c r="C121" s="183" t="s">
        <v>286</v>
      </c>
      <c r="D121" s="159" t="s">
        <v>122</v>
      </c>
      <c r="E121" s="164">
        <v>1.474</v>
      </c>
      <c r="F121" s="247">
        <v>0</v>
      </c>
      <c r="G121" s="167">
        <f t="shared" si="3"/>
        <v>0</v>
      </c>
      <c r="H121" s="160" t="s">
        <v>374</v>
      </c>
      <c r="I121" s="151"/>
      <c r="J121" s="151"/>
      <c r="K121" s="151"/>
      <c r="L121" s="151"/>
      <c r="M121" s="151"/>
      <c r="N121" s="151"/>
      <c r="O121" s="151" t="s">
        <v>114</v>
      </c>
      <c r="P121" s="151"/>
      <c r="Q121" s="151"/>
      <c r="R121" s="151"/>
      <c r="S121" s="151"/>
      <c r="T121" s="151"/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</row>
    <row r="122" spans="1:44" x14ac:dyDescent="0.2">
      <c r="A122" s="153" t="s">
        <v>84</v>
      </c>
      <c r="B122" s="158" t="s">
        <v>63</v>
      </c>
      <c r="C122" s="185" t="s">
        <v>64</v>
      </c>
      <c r="D122" s="162"/>
      <c r="E122" s="166"/>
      <c r="F122" s="248"/>
      <c r="G122" s="168">
        <f>SUMIF(O123:O155,"&lt;&gt;NOR",G123:G155)</f>
        <v>0</v>
      </c>
      <c r="H122" s="163"/>
      <c r="O122" t="s">
        <v>85</v>
      </c>
    </row>
    <row r="123" spans="1:44" ht="22.5" outlineLevel="1" x14ac:dyDescent="0.2">
      <c r="A123" s="152">
        <v>100</v>
      </c>
      <c r="B123" s="157" t="s">
        <v>181</v>
      </c>
      <c r="C123" s="183" t="s">
        <v>353</v>
      </c>
      <c r="D123" s="159" t="s">
        <v>202</v>
      </c>
      <c r="E123" s="164">
        <v>27</v>
      </c>
      <c r="F123" s="247">
        <v>0</v>
      </c>
      <c r="G123" s="167">
        <f>F123*E123</f>
        <v>0</v>
      </c>
      <c r="H123" s="160" t="s">
        <v>375</v>
      </c>
      <c r="I123" s="151"/>
      <c r="J123" s="151"/>
      <c r="K123" s="151"/>
      <c r="L123" s="151"/>
      <c r="M123" s="151"/>
      <c r="N123" s="151"/>
      <c r="O123" s="151" t="s">
        <v>114</v>
      </c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</row>
    <row r="124" spans="1:44" outlineLevel="1" x14ac:dyDescent="0.2">
      <c r="A124" s="152">
        <v>101</v>
      </c>
      <c r="B124" s="157" t="s">
        <v>182</v>
      </c>
      <c r="C124" s="183" t="s">
        <v>354</v>
      </c>
      <c r="D124" s="159" t="s">
        <v>202</v>
      </c>
      <c r="E124" s="164">
        <v>6</v>
      </c>
      <c r="F124" s="247">
        <v>0</v>
      </c>
      <c r="G124" s="167">
        <f t="shared" ref="G124:G155" si="4">F124*E124</f>
        <v>0</v>
      </c>
      <c r="H124" s="160" t="s">
        <v>375</v>
      </c>
      <c r="I124" s="151"/>
      <c r="J124" s="151"/>
      <c r="K124" s="151"/>
      <c r="L124" s="151"/>
      <c r="M124" s="151"/>
      <c r="N124" s="151"/>
      <c r="O124" s="151" t="s">
        <v>114</v>
      </c>
      <c r="P124" s="151"/>
      <c r="Q124" s="151"/>
      <c r="R124" s="151"/>
      <c r="S124" s="151"/>
      <c r="T124" s="151"/>
      <c r="U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</row>
    <row r="125" spans="1:44" outlineLevel="1" x14ac:dyDescent="0.2">
      <c r="A125" s="152">
        <v>102</v>
      </c>
      <c r="B125" s="157" t="s">
        <v>183</v>
      </c>
      <c r="C125" s="183" t="s">
        <v>355</v>
      </c>
      <c r="D125" s="159" t="s">
        <v>202</v>
      </c>
      <c r="E125" s="164">
        <v>10</v>
      </c>
      <c r="F125" s="247">
        <v>0</v>
      </c>
      <c r="G125" s="167">
        <f t="shared" si="4"/>
        <v>0</v>
      </c>
      <c r="H125" s="160" t="s">
        <v>375</v>
      </c>
      <c r="I125" s="151"/>
      <c r="J125" s="151"/>
      <c r="K125" s="151"/>
      <c r="L125" s="151"/>
      <c r="M125" s="151"/>
      <c r="N125" s="151"/>
      <c r="O125" s="151" t="s">
        <v>114</v>
      </c>
      <c r="P125" s="151"/>
      <c r="Q125" s="151"/>
      <c r="R125" s="151"/>
      <c r="S125" s="151"/>
      <c r="T125" s="151"/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</row>
    <row r="126" spans="1:44" outlineLevel="1" x14ac:dyDescent="0.2">
      <c r="A126" s="152">
        <v>103</v>
      </c>
      <c r="B126" s="157" t="s">
        <v>184</v>
      </c>
      <c r="C126" s="183" t="s">
        <v>356</v>
      </c>
      <c r="D126" s="159" t="s">
        <v>202</v>
      </c>
      <c r="E126" s="164">
        <v>3</v>
      </c>
      <c r="F126" s="247">
        <v>0</v>
      </c>
      <c r="G126" s="167">
        <f t="shared" si="4"/>
        <v>0</v>
      </c>
      <c r="H126" s="160" t="s">
        <v>375</v>
      </c>
      <c r="I126" s="151"/>
      <c r="J126" s="151"/>
      <c r="K126" s="151"/>
      <c r="L126" s="151"/>
      <c r="M126" s="151"/>
      <c r="N126" s="151"/>
      <c r="O126" s="151" t="s">
        <v>114</v>
      </c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</row>
    <row r="127" spans="1:44" outlineLevel="1" x14ac:dyDescent="0.2">
      <c r="A127" s="152">
        <v>104</v>
      </c>
      <c r="B127" s="157" t="s">
        <v>185</v>
      </c>
      <c r="C127" s="183" t="s">
        <v>357</v>
      </c>
      <c r="D127" s="159" t="s">
        <v>202</v>
      </c>
      <c r="E127" s="164">
        <v>24</v>
      </c>
      <c r="F127" s="247">
        <v>0</v>
      </c>
      <c r="G127" s="167">
        <f t="shared" si="4"/>
        <v>0</v>
      </c>
      <c r="H127" s="160" t="s">
        <v>375</v>
      </c>
      <c r="I127" s="151"/>
      <c r="J127" s="151"/>
      <c r="K127" s="151"/>
      <c r="L127" s="151"/>
      <c r="M127" s="151"/>
      <c r="N127" s="151"/>
      <c r="O127" s="151" t="s">
        <v>114</v>
      </c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</row>
    <row r="128" spans="1:44" outlineLevel="1" x14ac:dyDescent="0.2">
      <c r="A128" s="152">
        <v>105</v>
      </c>
      <c r="B128" s="157" t="s">
        <v>186</v>
      </c>
      <c r="C128" s="183" t="s">
        <v>358</v>
      </c>
      <c r="D128" s="159" t="s">
        <v>202</v>
      </c>
      <c r="E128" s="164">
        <v>7</v>
      </c>
      <c r="F128" s="247">
        <v>0</v>
      </c>
      <c r="G128" s="167">
        <f t="shared" si="4"/>
        <v>0</v>
      </c>
      <c r="H128" s="160" t="s">
        <v>375</v>
      </c>
      <c r="I128" s="151"/>
      <c r="J128" s="151"/>
      <c r="K128" s="151"/>
      <c r="L128" s="151"/>
      <c r="M128" s="151"/>
      <c r="N128" s="151"/>
      <c r="O128" s="151" t="s">
        <v>114</v>
      </c>
      <c r="P128" s="151"/>
      <c r="Q128" s="151"/>
      <c r="R128" s="151"/>
      <c r="S128" s="151"/>
      <c r="T128" s="151"/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</row>
    <row r="129" spans="1:44" outlineLevel="1" x14ac:dyDescent="0.2">
      <c r="A129" s="152">
        <v>106</v>
      </c>
      <c r="B129" s="157" t="s">
        <v>187</v>
      </c>
      <c r="C129" s="183" t="s">
        <v>359</v>
      </c>
      <c r="D129" s="159" t="s">
        <v>202</v>
      </c>
      <c r="E129" s="164">
        <v>3</v>
      </c>
      <c r="F129" s="247">
        <v>0</v>
      </c>
      <c r="G129" s="167">
        <f t="shared" si="4"/>
        <v>0</v>
      </c>
      <c r="H129" s="160" t="s">
        <v>375</v>
      </c>
      <c r="I129" s="151"/>
      <c r="J129" s="151"/>
      <c r="K129" s="151"/>
      <c r="L129" s="151"/>
      <c r="M129" s="151"/>
      <c r="N129" s="151"/>
      <c r="O129" s="151" t="s">
        <v>114</v>
      </c>
      <c r="P129" s="151"/>
      <c r="Q129" s="151"/>
      <c r="R129" s="151"/>
      <c r="S129" s="151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</row>
    <row r="130" spans="1:44" outlineLevel="1" x14ac:dyDescent="0.2">
      <c r="A130" s="152">
        <v>107</v>
      </c>
      <c r="B130" s="157" t="s">
        <v>287</v>
      </c>
      <c r="C130" s="183" t="s">
        <v>288</v>
      </c>
      <c r="D130" s="159" t="s">
        <v>202</v>
      </c>
      <c r="E130" s="164">
        <v>4</v>
      </c>
      <c r="F130" s="247">
        <v>0</v>
      </c>
      <c r="G130" s="167">
        <f t="shared" si="4"/>
        <v>0</v>
      </c>
      <c r="H130" s="160" t="s">
        <v>374</v>
      </c>
      <c r="I130" s="151"/>
      <c r="J130" s="151"/>
      <c r="K130" s="151"/>
      <c r="L130" s="151"/>
      <c r="M130" s="151"/>
      <c r="N130" s="151"/>
      <c r="O130" s="151" t="s">
        <v>114</v>
      </c>
      <c r="P130" s="151"/>
      <c r="Q130" s="151"/>
      <c r="R130" s="151"/>
      <c r="S130" s="151"/>
      <c r="T130" s="151"/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</row>
    <row r="131" spans="1:44" outlineLevel="1" x14ac:dyDescent="0.2">
      <c r="A131" s="152">
        <v>108</v>
      </c>
      <c r="B131" s="157" t="s">
        <v>188</v>
      </c>
      <c r="C131" s="183" t="s">
        <v>360</v>
      </c>
      <c r="D131" s="159" t="s">
        <v>202</v>
      </c>
      <c r="E131" s="164">
        <v>4</v>
      </c>
      <c r="F131" s="247">
        <v>0</v>
      </c>
      <c r="G131" s="167">
        <f t="shared" si="4"/>
        <v>0</v>
      </c>
      <c r="H131" s="160" t="s">
        <v>375</v>
      </c>
      <c r="I131" s="151"/>
      <c r="J131" s="151"/>
      <c r="K131" s="151"/>
      <c r="L131" s="151"/>
      <c r="M131" s="151"/>
      <c r="N131" s="151"/>
      <c r="O131" s="151" t="s">
        <v>114</v>
      </c>
      <c r="P131" s="151"/>
      <c r="Q131" s="151"/>
      <c r="R131" s="151"/>
      <c r="S131" s="151"/>
      <c r="T131" s="151"/>
      <c r="U131" s="15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</row>
    <row r="132" spans="1:44" outlineLevel="1" x14ac:dyDescent="0.2">
      <c r="A132" s="152">
        <v>109</v>
      </c>
      <c r="B132" s="157" t="s">
        <v>289</v>
      </c>
      <c r="C132" s="183" t="s">
        <v>290</v>
      </c>
      <c r="D132" s="159" t="s">
        <v>202</v>
      </c>
      <c r="E132" s="164">
        <v>1</v>
      </c>
      <c r="F132" s="247">
        <v>0</v>
      </c>
      <c r="G132" s="167">
        <f t="shared" si="4"/>
        <v>0</v>
      </c>
      <c r="H132" s="160" t="s">
        <v>374</v>
      </c>
      <c r="I132" s="151"/>
      <c r="J132" s="151"/>
      <c r="K132" s="151"/>
      <c r="L132" s="151"/>
      <c r="M132" s="151"/>
      <c r="N132" s="151"/>
      <c r="O132" s="151" t="s">
        <v>114</v>
      </c>
      <c r="P132" s="151"/>
      <c r="Q132" s="151"/>
      <c r="R132" s="151"/>
      <c r="S132" s="151"/>
      <c r="T132" s="151"/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</row>
    <row r="133" spans="1:44" ht="22.5" outlineLevel="1" x14ac:dyDescent="0.2">
      <c r="A133" s="152">
        <v>110</v>
      </c>
      <c r="B133" s="157" t="s">
        <v>189</v>
      </c>
      <c r="C133" s="183" t="s">
        <v>361</v>
      </c>
      <c r="D133" s="159" t="s">
        <v>113</v>
      </c>
      <c r="E133" s="164">
        <v>1</v>
      </c>
      <c r="F133" s="247">
        <v>0</v>
      </c>
      <c r="G133" s="167">
        <f t="shared" si="4"/>
        <v>0</v>
      </c>
      <c r="H133" s="160" t="s">
        <v>375</v>
      </c>
      <c r="I133" s="151"/>
      <c r="J133" s="151"/>
      <c r="K133" s="151"/>
      <c r="L133" s="151"/>
      <c r="M133" s="151"/>
      <c r="N133" s="151"/>
      <c r="O133" s="151" t="s">
        <v>152</v>
      </c>
      <c r="P133" s="151"/>
      <c r="Q133" s="151"/>
      <c r="R133" s="151"/>
      <c r="S133" s="151"/>
      <c r="T133" s="151"/>
      <c r="U133" s="15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</row>
    <row r="134" spans="1:44" ht="22.5" outlineLevel="1" x14ac:dyDescent="0.2">
      <c r="A134" s="152">
        <v>111</v>
      </c>
      <c r="B134" s="157" t="s">
        <v>190</v>
      </c>
      <c r="C134" s="183" t="s">
        <v>362</v>
      </c>
      <c r="D134" s="159" t="s">
        <v>113</v>
      </c>
      <c r="E134" s="164">
        <v>1</v>
      </c>
      <c r="F134" s="247">
        <v>0</v>
      </c>
      <c r="G134" s="167">
        <f t="shared" si="4"/>
        <v>0</v>
      </c>
      <c r="H134" s="160" t="s">
        <v>375</v>
      </c>
      <c r="I134" s="151"/>
      <c r="J134" s="151"/>
      <c r="K134" s="151"/>
      <c r="L134" s="151"/>
      <c r="M134" s="151"/>
      <c r="N134" s="151"/>
      <c r="O134" s="151" t="s">
        <v>152</v>
      </c>
      <c r="P134" s="151"/>
      <c r="Q134" s="151"/>
      <c r="R134" s="151"/>
      <c r="S134" s="151"/>
      <c r="T134" s="151"/>
      <c r="U134" s="15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</row>
    <row r="135" spans="1:44" outlineLevel="1" x14ac:dyDescent="0.2">
      <c r="A135" s="152">
        <v>112</v>
      </c>
      <c r="B135" s="157" t="s">
        <v>192</v>
      </c>
      <c r="C135" s="183" t="s">
        <v>363</v>
      </c>
      <c r="D135" s="159" t="s">
        <v>113</v>
      </c>
      <c r="E135" s="164">
        <v>1</v>
      </c>
      <c r="F135" s="247">
        <v>0</v>
      </c>
      <c r="G135" s="167">
        <f t="shared" si="4"/>
        <v>0</v>
      </c>
      <c r="H135" s="160" t="s">
        <v>375</v>
      </c>
      <c r="I135" s="151"/>
      <c r="J135" s="151"/>
      <c r="K135" s="151"/>
      <c r="L135" s="151"/>
      <c r="M135" s="151"/>
      <c r="N135" s="151"/>
      <c r="O135" s="151" t="s">
        <v>114</v>
      </c>
      <c r="P135" s="151"/>
      <c r="Q135" s="151"/>
      <c r="R135" s="151"/>
      <c r="S135" s="151"/>
      <c r="T135" s="151"/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</row>
    <row r="136" spans="1:44" outlineLevel="1" x14ac:dyDescent="0.2">
      <c r="A136" s="152">
        <v>113</v>
      </c>
      <c r="B136" s="157" t="s">
        <v>291</v>
      </c>
      <c r="C136" s="183" t="s">
        <v>292</v>
      </c>
      <c r="D136" s="159" t="s">
        <v>202</v>
      </c>
      <c r="E136" s="164">
        <v>23</v>
      </c>
      <c r="F136" s="247">
        <v>0</v>
      </c>
      <c r="G136" s="167">
        <f t="shared" si="4"/>
        <v>0</v>
      </c>
      <c r="H136" s="160" t="s">
        <v>374</v>
      </c>
      <c r="I136" s="151"/>
      <c r="J136" s="151"/>
      <c r="K136" s="151"/>
      <c r="L136" s="151"/>
      <c r="M136" s="151"/>
      <c r="N136" s="151"/>
      <c r="O136" s="151" t="s">
        <v>114</v>
      </c>
      <c r="P136" s="151"/>
      <c r="Q136" s="151"/>
      <c r="R136" s="151"/>
      <c r="S136" s="151"/>
      <c r="T136" s="151"/>
      <c r="U136" s="15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</row>
    <row r="137" spans="1:44" outlineLevel="1" x14ac:dyDescent="0.2">
      <c r="A137" s="152">
        <v>114</v>
      </c>
      <c r="B137" s="157" t="s">
        <v>293</v>
      </c>
      <c r="C137" s="183" t="s">
        <v>294</v>
      </c>
      <c r="D137" s="159" t="s">
        <v>202</v>
      </c>
      <c r="E137" s="164">
        <v>23</v>
      </c>
      <c r="F137" s="247">
        <v>0</v>
      </c>
      <c r="G137" s="167">
        <f t="shared" si="4"/>
        <v>0</v>
      </c>
      <c r="H137" s="160" t="s">
        <v>374</v>
      </c>
      <c r="I137" s="151"/>
      <c r="J137" s="151"/>
      <c r="K137" s="151"/>
      <c r="L137" s="151"/>
      <c r="M137" s="151"/>
      <c r="N137" s="151"/>
      <c r="O137" s="151" t="s">
        <v>114</v>
      </c>
      <c r="P137" s="151"/>
      <c r="Q137" s="151"/>
      <c r="R137" s="151"/>
      <c r="S137" s="151"/>
      <c r="T137" s="151"/>
      <c r="U137" s="15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</row>
    <row r="138" spans="1:44" outlineLevel="1" x14ac:dyDescent="0.2">
      <c r="A138" s="152">
        <v>115</v>
      </c>
      <c r="B138" s="157" t="s">
        <v>193</v>
      </c>
      <c r="C138" s="183" t="s">
        <v>364</v>
      </c>
      <c r="D138" s="159" t="s">
        <v>113</v>
      </c>
      <c r="E138" s="164">
        <v>23</v>
      </c>
      <c r="F138" s="247">
        <v>0</v>
      </c>
      <c r="G138" s="167">
        <f t="shared" si="4"/>
        <v>0</v>
      </c>
      <c r="H138" s="160" t="s">
        <v>375</v>
      </c>
      <c r="I138" s="151"/>
      <c r="J138" s="151"/>
      <c r="K138" s="151"/>
      <c r="L138" s="151"/>
      <c r="M138" s="151"/>
      <c r="N138" s="151"/>
      <c r="O138" s="151" t="s">
        <v>114</v>
      </c>
      <c r="P138" s="151"/>
      <c r="Q138" s="151"/>
      <c r="R138" s="151"/>
      <c r="S138" s="151"/>
      <c r="T138" s="151"/>
      <c r="U138" s="15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</row>
    <row r="139" spans="1:44" outlineLevel="1" x14ac:dyDescent="0.2">
      <c r="A139" s="152">
        <v>116</v>
      </c>
      <c r="B139" s="157" t="s">
        <v>295</v>
      </c>
      <c r="C139" s="183" t="s">
        <v>365</v>
      </c>
      <c r="D139" s="159" t="s">
        <v>113</v>
      </c>
      <c r="E139" s="164">
        <v>38</v>
      </c>
      <c r="F139" s="247">
        <v>0</v>
      </c>
      <c r="G139" s="167">
        <f t="shared" si="4"/>
        <v>0</v>
      </c>
      <c r="H139" s="160" t="s">
        <v>375</v>
      </c>
      <c r="I139" s="151"/>
      <c r="J139" s="151"/>
      <c r="K139" s="151"/>
      <c r="L139" s="151"/>
      <c r="M139" s="151"/>
      <c r="N139" s="151"/>
      <c r="O139" s="151" t="s">
        <v>114</v>
      </c>
      <c r="P139" s="151"/>
      <c r="Q139" s="151"/>
      <c r="R139" s="151"/>
      <c r="S139" s="151"/>
      <c r="T139" s="151"/>
      <c r="U139" s="15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</row>
    <row r="140" spans="1:44" outlineLevel="1" x14ac:dyDescent="0.2">
      <c r="A140" s="152">
        <v>117</v>
      </c>
      <c r="B140" s="157" t="s">
        <v>296</v>
      </c>
      <c r="C140" s="183" t="s">
        <v>366</v>
      </c>
      <c r="D140" s="159" t="s">
        <v>202</v>
      </c>
      <c r="E140" s="164">
        <v>1</v>
      </c>
      <c r="F140" s="247">
        <v>0</v>
      </c>
      <c r="G140" s="167">
        <f t="shared" si="4"/>
        <v>0</v>
      </c>
      <c r="H140" s="160" t="s">
        <v>375</v>
      </c>
      <c r="I140" s="151"/>
      <c r="J140" s="151"/>
      <c r="K140" s="151"/>
      <c r="L140" s="151"/>
      <c r="M140" s="151"/>
      <c r="N140" s="151"/>
      <c r="O140" s="151" t="s">
        <v>114</v>
      </c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</row>
    <row r="141" spans="1:44" ht="22.5" outlineLevel="1" x14ac:dyDescent="0.2">
      <c r="A141" s="152">
        <v>118</v>
      </c>
      <c r="B141" s="157" t="s">
        <v>297</v>
      </c>
      <c r="C141" s="183" t="s">
        <v>298</v>
      </c>
      <c r="D141" s="159" t="s">
        <v>113</v>
      </c>
      <c r="E141" s="164">
        <v>34</v>
      </c>
      <c r="F141" s="247">
        <v>0</v>
      </c>
      <c r="G141" s="167">
        <f t="shared" si="4"/>
        <v>0</v>
      </c>
      <c r="H141" s="160" t="s">
        <v>374</v>
      </c>
      <c r="I141" s="151"/>
      <c r="J141" s="151"/>
      <c r="K141" s="151"/>
      <c r="L141" s="151"/>
      <c r="M141" s="151"/>
      <c r="N141" s="151"/>
      <c r="O141" s="151" t="s">
        <v>114</v>
      </c>
      <c r="P141" s="151"/>
      <c r="Q141" s="151"/>
      <c r="R141" s="151"/>
      <c r="S141" s="151"/>
      <c r="T141" s="151"/>
      <c r="U141" s="15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</row>
    <row r="142" spans="1:44" ht="22.5" outlineLevel="1" x14ac:dyDescent="0.2">
      <c r="A142" s="152">
        <v>119</v>
      </c>
      <c r="B142" s="157" t="s">
        <v>299</v>
      </c>
      <c r="C142" s="183" t="s">
        <v>367</v>
      </c>
      <c r="D142" s="159" t="s">
        <v>113</v>
      </c>
      <c r="E142" s="164">
        <v>4</v>
      </c>
      <c r="F142" s="247">
        <v>0</v>
      </c>
      <c r="G142" s="167">
        <f t="shared" si="4"/>
        <v>0</v>
      </c>
      <c r="H142" s="160" t="s">
        <v>375</v>
      </c>
      <c r="I142" s="151"/>
      <c r="J142" s="151"/>
      <c r="K142" s="151"/>
      <c r="L142" s="151"/>
      <c r="M142" s="151"/>
      <c r="N142" s="151"/>
      <c r="O142" s="151" t="s">
        <v>114</v>
      </c>
      <c r="P142" s="151"/>
      <c r="Q142" s="151"/>
      <c r="R142" s="151"/>
      <c r="S142" s="151"/>
      <c r="T142" s="151"/>
      <c r="U142" s="15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</row>
    <row r="143" spans="1:44" ht="22.5" outlineLevel="1" x14ac:dyDescent="0.2">
      <c r="A143" s="152">
        <v>120</v>
      </c>
      <c r="B143" s="157" t="s">
        <v>300</v>
      </c>
      <c r="C143" s="183" t="s">
        <v>368</v>
      </c>
      <c r="D143" s="159" t="s">
        <v>113</v>
      </c>
      <c r="E143" s="164">
        <v>23</v>
      </c>
      <c r="F143" s="247">
        <v>0</v>
      </c>
      <c r="G143" s="167">
        <f t="shared" si="4"/>
        <v>0</v>
      </c>
      <c r="H143" s="160" t="s">
        <v>374</v>
      </c>
      <c r="I143" s="151"/>
      <c r="J143" s="151"/>
      <c r="K143" s="151"/>
      <c r="L143" s="151"/>
      <c r="M143" s="151"/>
      <c r="N143" s="151"/>
      <c r="O143" s="151" t="s">
        <v>114</v>
      </c>
      <c r="P143" s="151"/>
      <c r="Q143" s="151"/>
      <c r="R143" s="151"/>
      <c r="S143" s="151"/>
      <c r="T143" s="151"/>
      <c r="U143" s="15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</row>
    <row r="144" spans="1:44" ht="22.5" outlineLevel="1" x14ac:dyDescent="0.2">
      <c r="A144" s="152">
        <v>121</v>
      </c>
      <c r="B144" s="157" t="s">
        <v>301</v>
      </c>
      <c r="C144" s="183" t="s">
        <v>369</v>
      </c>
      <c r="D144" s="159" t="s">
        <v>113</v>
      </c>
      <c r="E144" s="164">
        <v>6</v>
      </c>
      <c r="F144" s="247">
        <v>0</v>
      </c>
      <c r="G144" s="167">
        <f t="shared" si="4"/>
        <v>0</v>
      </c>
      <c r="H144" s="160" t="s">
        <v>374</v>
      </c>
      <c r="I144" s="151"/>
      <c r="J144" s="151"/>
      <c r="K144" s="151"/>
      <c r="L144" s="151"/>
      <c r="M144" s="151"/>
      <c r="N144" s="151"/>
      <c r="O144" s="151" t="s">
        <v>114</v>
      </c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</row>
    <row r="145" spans="1:44" outlineLevel="1" x14ac:dyDescent="0.2">
      <c r="A145" s="152">
        <v>122</v>
      </c>
      <c r="B145" s="157" t="s">
        <v>302</v>
      </c>
      <c r="C145" s="183" t="s">
        <v>370</v>
      </c>
      <c r="D145" s="159" t="s">
        <v>113</v>
      </c>
      <c r="E145" s="164">
        <v>3</v>
      </c>
      <c r="F145" s="247">
        <v>0</v>
      </c>
      <c r="G145" s="167">
        <f t="shared" si="4"/>
        <v>0</v>
      </c>
      <c r="H145" s="160" t="s">
        <v>375</v>
      </c>
      <c r="I145" s="151"/>
      <c r="J145" s="151"/>
      <c r="K145" s="151"/>
      <c r="L145" s="151"/>
      <c r="M145" s="151"/>
      <c r="N145" s="151"/>
      <c r="O145" s="151" t="s">
        <v>152</v>
      </c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</row>
    <row r="146" spans="1:44" outlineLevel="1" x14ac:dyDescent="0.2">
      <c r="A146" s="152">
        <v>123</v>
      </c>
      <c r="B146" s="157" t="s">
        <v>303</v>
      </c>
      <c r="C146" s="183" t="s">
        <v>371</v>
      </c>
      <c r="D146" s="159" t="s">
        <v>113</v>
      </c>
      <c r="E146" s="164">
        <v>1</v>
      </c>
      <c r="F146" s="247">
        <v>0</v>
      </c>
      <c r="G146" s="167">
        <f t="shared" si="4"/>
        <v>0</v>
      </c>
      <c r="H146" s="160" t="s">
        <v>375</v>
      </c>
      <c r="I146" s="151"/>
      <c r="J146" s="151"/>
      <c r="K146" s="151"/>
      <c r="L146" s="151"/>
      <c r="M146" s="151"/>
      <c r="N146" s="151"/>
      <c r="O146" s="151" t="s">
        <v>152</v>
      </c>
      <c r="P146" s="151"/>
      <c r="Q146" s="151"/>
      <c r="R146" s="151"/>
      <c r="S146" s="151"/>
      <c r="T146" s="151"/>
      <c r="U146" s="15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</row>
    <row r="147" spans="1:44" ht="22.5" outlineLevel="1" x14ac:dyDescent="0.2">
      <c r="A147" s="152">
        <v>124</v>
      </c>
      <c r="B147" s="157" t="s">
        <v>304</v>
      </c>
      <c r="C147" s="183" t="s">
        <v>305</v>
      </c>
      <c r="D147" s="159" t="s">
        <v>113</v>
      </c>
      <c r="E147" s="164">
        <v>1</v>
      </c>
      <c r="F147" s="247">
        <v>0</v>
      </c>
      <c r="G147" s="167">
        <f t="shared" si="4"/>
        <v>0</v>
      </c>
      <c r="H147" s="160" t="s">
        <v>374</v>
      </c>
      <c r="I147" s="151"/>
      <c r="J147" s="151"/>
      <c r="K147" s="151"/>
      <c r="L147" s="151"/>
      <c r="M147" s="151"/>
      <c r="N147" s="151"/>
      <c r="O147" s="151" t="s">
        <v>114</v>
      </c>
      <c r="P147" s="151"/>
      <c r="Q147" s="151"/>
      <c r="R147" s="151"/>
      <c r="S147" s="151"/>
      <c r="T147" s="151"/>
      <c r="U147" s="15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</row>
    <row r="148" spans="1:44" ht="22.5" outlineLevel="1" x14ac:dyDescent="0.2">
      <c r="A148" s="152">
        <v>125</v>
      </c>
      <c r="B148" s="157" t="s">
        <v>306</v>
      </c>
      <c r="C148" s="183" t="s">
        <v>307</v>
      </c>
      <c r="D148" s="159" t="s">
        <v>122</v>
      </c>
      <c r="E148" s="164">
        <v>1.7920499999999999</v>
      </c>
      <c r="F148" s="247">
        <v>0</v>
      </c>
      <c r="G148" s="167">
        <f t="shared" si="4"/>
        <v>0</v>
      </c>
      <c r="H148" s="160" t="s">
        <v>374</v>
      </c>
      <c r="I148" s="151"/>
      <c r="J148" s="151"/>
      <c r="K148" s="151"/>
      <c r="L148" s="151"/>
      <c r="M148" s="151"/>
      <c r="N148" s="151"/>
      <c r="O148" s="151" t="s">
        <v>114</v>
      </c>
      <c r="P148" s="151"/>
      <c r="Q148" s="151"/>
      <c r="R148" s="151"/>
      <c r="S148" s="151"/>
      <c r="T148" s="151"/>
      <c r="U148" s="15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</row>
    <row r="149" spans="1:44" outlineLevel="1" x14ac:dyDescent="0.2">
      <c r="A149" s="152">
        <v>126</v>
      </c>
      <c r="B149" s="157" t="s">
        <v>308</v>
      </c>
      <c r="C149" s="183" t="s">
        <v>309</v>
      </c>
      <c r="D149" s="159" t="s">
        <v>202</v>
      </c>
      <c r="E149" s="164">
        <v>30</v>
      </c>
      <c r="F149" s="247">
        <v>0</v>
      </c>
      <c r="G149" s="167">
        <f t="shared" si="4"/>
        <v>0</v>
      </c>
      <c r="H149" s="160" t="s">
        <v>374</v>
      </c>
      <c r="I149" s="151"/>
      <c r="J149" s="151"/>
      <c r="K149" s="151"/>
      <c r="L149" s="151"/>
      <c r="M149" s="151"/>
      <c r="N149" s="151"/>
      <c r="O149" s="151" t="s">
        <v>114</v>
      </c>
      <c r="P149" s="151"/>
      <c r="Q149" s="151"/>
      <c r="R149" s="151"/>
      <c r="S149" s="151"/>
      <c r="T149" s="151"/>
      <c r="U149" s="15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</row>
    <row r="150" spans="1:44" outlineLevel="1" x14ac:dyDescent="0.2">
      <c r="A150" s="152">
        <v>127</v>
      </c>
      <c r="B150" s="157" t="s">
        <v>310</v>
      </c>
      <c r="C150" s="183" t="s">
        <v>311</v>
      </c>
      <c r="D150" s="159" t="s">
        <v>202</v>
      </c>
      <c r="E150" s="164">
        <v>40</v>
      </c>
      <c r="F150" s="247">
        <v>0</v>
      </c>
      <c r="G150" s="167">
        <f t="shared" si="4"/>
        <v>0</v>
      </c>
      <c r="H150" s="160" t="s">
        <v>374</v>
      </c>
      <c r="I150" s="151"/>
      <c r="J150" s="151"/>
      <c r="K150" s="151"/>
      <c r="L150" s="151"/>
      <c r="M150" s="151"/>
      <c r="N150" s="151"/>
      <c r="O150" s="151" t="s">
        <v>114</v>
      </c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</row>
    <row r="151" spans="1:44" outlineLevel="1" x14ac:dyDescent="0.2">
      <c r="A151" s="152">
        <v>128</v>
      </c>
      <c r="B151" s="157" t="s">
        <v>312</v>
      </c>
      <c r="C151" s="183" t="s">
        <v>313</v>
      </c>
      <c r="D151" s="159" t="s">
        <v>202</v>
      </c>
      <c r="E151" s="164">
        <v>10</v>
      </c>
      <c r="F151" s="247">
        <v>0</v>
      </c>
      <c r="G151" s="167">
        <f t="shared" si="4"/>
        <v>0</v>
      </c>
      <c r="H151" s="160" t="s">
        <v>374</v>
      </c>
      <c r="I151" s="151"/>
      <c r="J151" s="151"/>
      <c r="K151" s="151"/>
      <c r="L151" s="151"/>
      <c r="M151" s="151"/>
      <c r="N151" s="151"/>
      <c r="O151" s="151" t="s">
        <v>114</v>
      </c>
      <c r="P151" s="151"/>
      <c r="Q151" s="151"/>
      <c r="R151" s="151"/>
      <c r="S151" s="151"/>
      <c r="T151" s="151"/>
      <c r="U151" s="15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</row>
    <row r="152" spans="1:44" outlineLevel="1" x14ac:dyDescent="0.2">
      <c r="A152" s="152">
        <v>129</v>
      </c>
      <c r="B152" s="157" t="s">
        <v>314</v>
      </c>
      <c r="C152" s="183" t="s">
        <v>315</v>
      </c>
      <c r="D152" s="159" t="s">
        <v>202</v>
      </c>
      <c r="E152" s="164">
        <v>6</v>
      </c>
      <c r="F152" s="247">
        <v>0</v>
      </c>
      <c r="G152" s="167">
        <f t="shared" si="4"/>
        <v>0</v>
      </c>
      <c r="H152" s="160" t="s">
        <v>374</v>
      </c>
      <c r="I152" s="151"/>
      <c r="J152" s="151"/>
      <c r="K152" s="151"/>
      <c r="L152" s="151"/>
      <c r="M152" s="151"/>
      <c r="N152" s="151"/>
      <c r="O152" s="151" t="s">
        <v>114</v>
      </c>
      <c r="P152" s="151"/>
      <c r="Q152" s="151"/>
      <c r="R152" s="151"/>
      <c r="S152" s="151"/>
      <c r="T152" s="151"/>
      <c r="U152" s="15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</row>
    <row r="153" spans="1:44" outlineLevel="1" x14ac:dyDescent="0.2">
      <c r="A153" s="152">
        <v>130</v>
      </c>
      <c r="B153" s="157" t="s">
        <v>316</v>
      </c>
      <c r="C153" s="183" t="s">
        <v>317</v>
      </c>
      <c r="D153" s="159" t="s">
        <v>202</v>
      </c>
      <c r="E153" s="164">
        <v>56</v>
      </c>
      <c r="F153" s="247">
        <v>0</v>
      </c>
      <c r="G153" s="167">
        <f t="shared" si="4"/>
        <v>0</v>
      </c>
      <c r="H153" s="160" t="s">
        <v>374</v>
      </c>
      <c r="I153" s="151"/>
      <c r="J153" s="151"/>
      <c r="K153" s="151"/>
      <c r="L153" s="151"/>
      <c r="M153" s="151"/>
      <c r="N153" s="151"/>
      <c r="O153" s="151" t="s">
        <v>114</v>
      </c>
      <c r="P153" s="151"/>
      <c r="Q153" s="151"/>
      <c r="R153" s="151"/>
      <c r="S153" s="151"/>
      <c r="T153" s="151"/>
      <c r="U153" s="151"/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</row>
    <row r="154" spans="1:44" outlineLevel="1" x14ac:dyDescent="0.2">
      <c r="A154" s="152">
        <v>131</v>
      </c>
      <c r="B154" s="157" t="s">
        <v>318</v>
      </c>
      <c r="C154" s="183" t="s">
        <v>319</v>
      </c>
      <c r="D154" s="159" t="s">
        <v>113</v>
      </c>
      <c r="E154" s="164">
        <v>56</v>
      </c>
      <c r="F154" s="247">
        <v>0</v>
      </c>
      <c r="G154" s="167">
        <f t="shared" si="4"/>
        <v>0</v>
      </c>
      <c r="H154" s="160" t="s">
        <v>374</v>
      </c>
      <c r="I154" s="151"/>
      <c r="J154" s="151"/>
      <c r="K154" s="151"/>
      <c r="L154" s="151"/>
      <c r="M154" s="151"/>
      <c r="N154" s="151"/>
      <c r="O154" s="151" t="s">
        <v>114</v>
      </c>
      <c r="P154" s="151"/>
      <c r="Q154" s="151"/>
      <c r="R154" s="151"/>
      <c r="S154" s="151"/>
      <c r="T154" s="151"/>
      <c r="U154" s="15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</row>
    <row r="155" spans="1:44" outlineLevel="1" x14ac:dyDescent="0.2">
      <c r="A155" s="152">
        <v>132</v>
      </c>
      <c r="B155" s="157" t="s">
        <v>320</v>
      </c>
      <c r="C155" s="183" t="s">
        <v>321</v>
      </c>
      <c r="D155" s="159" t="s">
        <v>122</v>
      </c>
      <c r="E155" s="164">
        <v>1.7934600000000001</v>
      </c>
      <c r="F155" s="247">
        <v>0</v>
      </c>
      <c r="G155" s="167">
        <f t="shared" si="4"/>
        <v>0</v>
      </c>
      <c r="H155" s="160" t="s">
        <v>374</v>
      </c>
      <c r="I155" s="151"/>
      <c r="J155" s="151"/>
      <c r="K155" s="151"/>
      <c r="L155" s="151"/>
      <c r="M155" s="151"/>
      <c r="N155" s="151"/>
      <c r="O155" s="151" t="s">
        <v>114</v>
      </c>
      <c r="P155" s="151"/>
      <c r="Q155" s="151"/>
      <c r="R155" s="151"/>
      <c r="S155" s="151"/>
      <c r="T155" s="151"/>
      <c r="U155" s="15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</row>
    <row r="156" spans="1:44" x14ac:dyDescent="0.2">
      <c r="A156" s="153" t="s">
        <v>84</v>
      </c>
      <c r="B156" s="158" t="s">
        <v>65</v>
      </c>
      <c r="C156" s="185" t="s">
        <v>66</v>
      </c>
      <c r="D156" s="162"/>
      <c r="E156" s="166"/>
      <c r="F156" s="248"/>
      <c r="G156" s="168">
        <f>SUMIF(O157:O161,"&lt;&gt;NOR",G157:G161)</f>
        <v>0</v>
      </c>
      <c r="H156" s="163"/>
      <c r="O156" t="s">
        <v>85</v>
      </c>
    </row>
    <row r="157" spans="1:44" outlineLevel="1" x14ac:dyDescent="0.2">
      <c r="A157" s="152">
        <v>133</v>
      </c>
      <c r="B157" s="157" t="s">
        <v>322</v>
      </c>
      <c r="C157" s="183" t="s">
        <v>323</v>
      </c>
      <c r="D157" s="159" t="s">
        <v>202</v>
      </c>
      <c r="E157" s="164">
        <v>27</v>
      </c>
      <c r="F157" s="247">
        <v>0</v>
      </c>
      <c r="G157" s="167">
        <f>F157*E157</f>
        <v>0</v>
      </c>
      <c r="H157" s="160" t="s">
        <v>374</v>
      </c>
      <c r="I157" s="151"/>
      <c r="J157" s="151"/>
      <c r="K157" s="151"/>
      <c r="L157" s="151"/>
      <c r="M157" s="151"/>
      <c r="N157" s="151"/>
      <c r="O157" s="151" t="s">
        <v>114</v>
      </c>
      <c r="P157" s="151"/>
      <c r="Q157" s="151"/>
      <c r="R157" s="151"/>
      <c r="S157" s="151"/>
      <c r="T157" s="151"/>
      <c r="U157" s="15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</row>
    <row r="158" spans="1:44" outlineLevel="1" x14ac:dyDescent="0.2">
      <c r="A158" s="152">
        <v>134</v>
      </c>
      <c r="B158" s="157" t="s">
        <v>324</v>
      </c>
      <c r="C158" s="183" t="s">
        <v>325</v>
      </c>
      <c r="D158" s="159" t="s">
        <v>202</v>
      </c>
      <c r="E158" s="164">
        <v>6</v>
      </c>
      <c r="F158" s="247">
        <v>0</v>
      </c>
      <c r="G158" s="167">
        <f t="shared" ref="G158:G161" si="5">F158*E158</f>
        <v>0</v>
      </c>
      <c r="H158" s="160" t="s">
        <v>374</v>
      </c>
      <c r="I158" s="151"/>
      <c r="J158" s="151"/>
      <c r="K158" s="151"/>
      <c r="L158" s="151"/>
      <c r="M158" s="151"/>
      <c r="N158" s="151"/>
      <c r="O158" s="151" t="s">
        <v>114</v>
      </c>
      <c r="P158" s="151"/>
      <c r="Q158" s="151"/>
      <c r="R158" s="151"/>
      <c r="S158" s="151"/>
      <c r="T158" s="151"/>
      <c r="U158" s="15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</row>
    <row r="159" spans="1:44" outlineLevel="1" x14ac:dyDescent="0.2">
      <c r="A159" s="152">
        <v>135</v>
      </c>
      <c r="B159" s="157" t="s">
        <v>326</v>
      </c>
      <c r="C159" s="183" t="s">
        <v>327</v>
      </c>
      <c r="D159" s="159" t="s">
        <v>202</v>
      </c>
      <c r="E159" s="164">
        <v>10</v>
      </c>
      <c r="F159" s="247">
        <v>0</v>
      </c>
      <c r="G159" s="167">
        <f t="shared" si="5"/>
        <v>0</v>
      </c>
      <c r="H159" s="160" t="s">
        <v>374</v>
      </c>
      <c r="I159" s="151"/>
      <c r="J159" s="151"/>
      <c r="K159" s="151"/>
      <c r="L159" s="151"/>
      <c r="M159" s="151"/>
      <c r="N159" s="151"/>
      <c r="O159" s="151" t="s">
        <v>114</v>
      </c>
      <c r="P159" s="151"/>
      <c r="Q159" s="151"/>
      <c r="R159" s="151"/>
      <c r="S159" s="151"/>
      <c r="T159" s="151"/>
      <c r="U159" s="15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</row>
    <row r="160" spans="1:44" outlineLevel="1" x14ac:dyDescent="0.2">
      <c r="A160" s="152">
        <v>136</v>
      </c>
      <c r="B160" s="157" t="s">
        <v>328</v>
      </c>
      <c r="C160" s="183" t="s">
        <v>329</v>
      </c>
      <c r="D160" s="159" t="s">
        <v>202</v>
      </c>
      <c r="E160" s="164">
        <v>3</v>
      </c>
      <c r="F160" s="247">
        <v>0</v>
      </c>
      <c r="G160" s="167">
        <f t="shared" si="5"/>
        <v>0</v>
      </c>
      <c r="H160" s="160" t="s">
        <v>374</v>
      </c>
      <c r="I160" s="151"/>
      <c r="J160" s="151"/>
      <c r="K160" s="151"/>
      <c r="L160" s="151"/>
      <c r="M160" s="151"/>
      <c r="N160" s="151"/>
      <c r="O160" s="151" t="s">
        <v>114</v>
      </c>
      <c r="P160" s="151"/>
      <c r="Q160" s="151"/>
      <c r="R160" s="151"/>
      <c r="S160" s="151"/>
      <c r="T160" s="151"/>
      <c r="U160" s="15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</row>
    <row r="161" spans="1:44" ht="22.5" outlineLevel="1" x14ac:dyDescent="0.2">
      <c r="A161" s="152">
        <v>137</v>
      </c>
      <c r="B161" s="157" t="s">
        <v>330</v>
      </c>
      <c r="C161" s="183" t="s">
        <v>331</v>
      </c>
      <c r="D161" s="159" t="s">
        <v>122</v>
      </c>
      <c r="E161" s="164">
        <v>0.49399999999999999</v>
      </c>
      <c r="F161" s="247">
        <v>0</v>
      </c>
      <c r="G161" s="167">
        <f t="shared" si="5"/>
        <v>0</v>
      </c>
      <c r="H161" s="160" t="s">
        <v>374</v>
      </c>
      <c r="I161" s="151"/>
      <c r="J161" s="151"/>
      <c r="K161" s="151"/>
      <c r="L161" s="151"/>
      <c r="M161" s="151"/>
      <c r="N161" s="151"/>
      <c r="O161" s="151" t="s">
        <v>114</v>
      </c>
      <c r="P161" s="151"/>
      <c r="Q161" s="151"/>
      <c r="R161" s="151"/>
      <c r="S161" s="151"/>
      <c r="T161" s="151"/>
      <c r="U161" s="15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</row>
    <row r="162" spans="1:44" x14ac:dyDescent="0.2">
      <c r="A162" s="153" t="s">
        <v>84</v>
      </c>
      <c r="B162" s="158" t="s">
        <v>67</v>
      </c>
      <c r="C162" s="185" t="s">
        <v>68</v>
      </c>
      <c r="D162" s="162"/>
      <c r="E162" s="166"/>
      <c r="F162" s="248"/>
      <c r="G162" s="168">
        <f>SUMIF(O163:O166,"&lt;&gt;NOR",G163:G166)</f>
        <v>0</v>
      </c>
      <c r="H162" s="163"/>
      <c r="O162" t="s">
        <v>85</v>
      </c>
    </row>
    <row r="163" spans="1:44" outlineLevel="1" x14ac:dyDescent="0.2">
      <c r="A163" s="152">
        <v>138</v>
      </c>
      <c r="B163" s="157" t="s">
        <v>181</v>
      </c>
      <c r="C163" s="183" t="s">
        <v>372</v>
      </c>
      <c r="D163" s="159" t="s">
        <v>202</v>
      </c>
      <c r="E163" s="164">
        <v>1</v>
      </c>
      <c r="F163" s="247">
        <v>0</v>
      </c>
      <c r="G163" s="167">
        <f>F163*E163</f>
        <v>0</v>
      </c>
      <c r="H163" s="160" t="s">
        <v>374</v>
      </c>
      <c r="I163" s="151"/>
      <c r="J163" s="151"/>
      <c r="K163" s="151"/>
      <c r="L163" s="151"/>
      <c r="M163" s="151"/>
      <c r="N163" s="151"/>
      <c r="O163" s="151" t="s">
        <v>114</v>
      </c>
      <c r="P163" s="151"/>
      <c r="Q163" s="151"/>
      <c r="R163" s="151"/>
      <c r="S163" s="151"/>
      <c r="T163" s="151"/>
      <c r="U163" s="15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</row>
    <row r="164" spans="1:44" outlineLevel="1" x14ac:dyDescent="0.2">
      <c r="A164" s="152">
        <v>139</v>
      </c>
      <c r="B164" s="157" t="s">
        <v>332</v>
      </c>
      <c r="C164" s="183" t="s">
        <v>333</v>
      </c>
      <c r="D164" s="159" t="s">
        <v>202</v>
      </c>
      <c r="E164" s="164">
        <v>1</v>
      </c>
      <c r="F164" s="247">
        <v>0</v>
      </c>
      <c r="G164" s="167">
        <f t="shared" ref="G164:G166" si="6">F164*E164</f>
        <v>0</v>
      </c>
      <c r="H164" s="160" t="s">
        <v>374</v>
      </c>
      <c r="I164" s="151"/>
      <c r="J164" s="151"/>
      <c r="K164" s="151"/>
      <c r="L164" s="151"/>
      <c r="M164" s="151"/>
      <c r="N164" s="151"/>
      <c r="O164" s="151" t="s">
        <v>114</v>
      </c>
      <c r="P164" s="151"/>
      <c r="Q164" s="151"/>
      <c r="R164" s="151"/>
      <c r="S164" s="151"/>
      <c r="T164" s="151"/>
      <c r="U164" s="15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</row>
    <row r="165" spans="1:44" outlineLevel="1" x14ac:dyDescent="0.2">
      <c r="A165" s="152">
        <v>140</v>
      </c>
      <c r="B165" s="157" t="s">
        <v>182</v>
      </c>
      <c r="C165" s="183" t="s">
        <v>334</v>
      </c>
      <c r="D165" s="159" t="s">
        <v>113</v>
      </c>
      <c r="E165" s="164">
        <v>1</v>
      </c>
      <c r="F165" s="247">
        <v>0</v>
      </c>
      <c r="G165" s="167">
        <f t="shared" si="6"/>
        <v>0</v>
      </c>
      <c r="H165" s="160" t="s">
        <v>374</v>
      </c>
      <c r="I165" s="151"/>
      <c r="J165" s="151"/>
      <c r="K165" s="151"/>
      <c r="L165" s="151"/>
      <c r="M165" s="151"/>
      <c r="N165" s="151"/>
      <c r="O165" s="151" t="s">
        <v>152</v>
      </c>
      <c r="P165" s="151"/>
      <c r="Q165" s="151"/>
      <c r="R165" s="151"/>
      <c r="S165" s="151"/>
      <c r="T165" s="151"/>
      <c r="U165" s="15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</row>
    <row r="166" spans="1:44" outlineLevel="1" x14ac:dyDescent="0.2">
      <c r="A166" s="177">
        <v>141</v>
      </c>
      <c r="B166" s="178" t="s">
        <v>335</v>
      </c>
      <c r="C166" s="186" t="s">
        <v>336</v>
      </c>
      <c r="D166" s="179" t="s">
        <v>122</v>
      </c>
      <c r="E166" s="180">
        <v>1.7600000000000001E-2</v>
      </c>
      <c r="F166" s="249">
        <v>0</v>
      </c>
      <c r="G166" s="181">
        <f t="shared" si="6"/>
        <v>0</v>
      </c>
      <c r="H166" s="182" t="s">
        <v>374</v>
      </c>
      <c r="I166" s="151"/>
      <c r="J166" s="151"/>
      <c r="K166" s="151"/>
      <c r="L166" s="151"/>
      <c r="M166" s="151"/>
      <c r="N166" s="151"/>
      <c r="O166" s="151" t="s">
        <v>114</v>
      </c>
      <c r="P166" s="151"/>
      <c r="Q166" s="151"/>
      <c r="R166" s="151"/>
      <c r="S166" s="151"/>
      <c r="T166" s="151"/>
      <c r="U166" s="15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</row>
    <row r="167" spans="1:44" x14ac:dyDescent="0.2">
      <c r="A167" s="6"/>
      <c r="B167" s="7" t="s">
        <v>337</v>
      </c>
      <c r="C167" s="187" t="s">
        <v>337</v>
      </c>
      <c r="D167" s="6"/>
      <c r="E167" s="6"/>
      <c r="F167" s="6"/>
      <c r="G167" s="6"/>
      <c r="H167" s="6"/>
      <c r="M167">
        <v>15</v>
      </c>
      <c r="N167">
        <v>21</v>
      </c>
    </row>
    <row r="168" spans="1:44" x14ac:dyDescent="0.2">
      <c r="C168" s="188"/>
      <c r="O168" t="s">
        <v>338</v>
      </c>
    </row>
  </sheetData>
  <sheetProtection algorithmName="SHA-512" hashValue="3ZQgTK6kpkI+LJuyDuYuJg5rjgL38DEzNuzTEc3qBNMxcIT2fEY381A982ujUwaYRtq5zBcNpxrHrdkwgo9R/A==" saltValue="+V45IBd6NNLMvlk94dZ2Kw==" spinCount="100000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Šilhán Radek</cp:lastModifiedBy>
  <cp:lastPrinted>2014-02-28T09:52:57Z</cp:lastPrinted>
  <dcterms:created xsi:type="dcterms:W3CDTF">2009-04-08T07:15:50Z</dcterms:created>
  <dcterms:modified xsi:type="dcterms:W3CDTF">2020-04-16T08:44:23Z</dcterms:modified>
</cp:coreProperties>
</file>